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ja.sladoljev.MPPV\Documents\PRORAČUN 2022\PRORAČUN 2022\Preraspodjele i rebalansi 2022\5-1. Rebalans 2022\"/>
    </mc:Choice>
  </mc:AlternateContent>
  <bookViews>
    <workbookView xWindow="0" yWindow="0" windowWidth="28800" windowHeight="12300" tabRatio="826" firstSheet="1" activeTab="1"/>
  </bookViews>
  <sheets>
    <sheet name="ANALIZA" sheetId="29" state="hidden" r:id="rId1"/>
    <sheet name="1.Rebalans" sheetId="46" r:id="rId2"/>
  </sheets>
  <definedNames>
    <definedName name="_xlnm._FilterDatabase" localSheetId="1" hidden="1">'1.Rebalans'!$A$1:$K$4220</definedName>
    <definedName name="_xlnm._FilterDatabase" localSheetId="0" hidden="1">ANALIZA!$A$1:$U$1319</definedName>
    <definedName name="_xlnm.Print_Titles" localSheetId="1">'1.Rebalans'!$1:$2</definedName>
    <definedName name="_xlnm.Print_Titles" localSheetId="0">ANALIZA!$1:$2</definedName>
    <definedName name="_xlnm.Print_Area" localSheetId="1">'1.Rebalans'!$A$1:$K$4220</definedName>
    <definedName name="_xlnm.Print_Area" localSheetId="0">ANALIZA!$A$1:$U$1320</definedName>
    <definedName name="Z_690963E0_70D2_4DD9_8517_3DDCFA408CAC_.wvu.Cols" localSheetId="0" hidden="1">ANALIZA!$G:$N,ANALIZA!$Q:$Q</definedName>
    <definedName name="Z_690963E0_70D2_4DD9_8517_3DDCFA408CAC_.wvu.FilterData" localSheetId="1" hidden="1">'1.Rebalans'!$B$1:$F$1913</definedName>
    <definedName name="Z_690963E0_70D2_4DD9_8517_3DDCFA408CAC_.wvu.FilterData" localSheetId="0" hidden="1">ANALIZA!$A$1:$U$1319</definedName>
    <definedName name="Z_690963E0_70D2_4DD9_8517_3DDCFA408CAC_.wvu.PrintArea" localSheetId="1" hidden="1">'1.Rebalans'!$B$1:$F$1913</definedName>
    <definedName name="Z_690963E0_70D2_4DD9_8517_3DDCFA408CAC_.wvu.PrintArea" localSheetId="0" hidden="1">ANALIZA!$A$1:$U$1320</definedName>
    <definedName name="Z_690963E0_70D2_4DD9_8517_3DDCFA408CAC_.wvu.PrintTitles" localSheetId="1" hidden="1">'1.Rebalans'!$1:$4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'1.Rebalans'!$B$1:$F$1913</definedName>
    <definedName name="Z_ADF3AB29_43ED_443C_A574_B6816DBD0304_.wvu.FilterData" localSheetId="0" hidden="1">ANALIZA!$A$1:$U$1319</definedName>
    <definedName name="Z_ADF3AB29_43ED_443C_A574_B6816DBD0304_.wvu.PrintArea" localSheetId="1" hidden="1">'1.Rebalans'!$B$1:$F$1913</definedName>
    <definedName name="Z_ADF3AB29_43ED_443C_A574_B6816DBD0304_.wvu.PrintArea" localSheetId="0" hidden="1">ANALIZA!$A$1:$U$1320</definedName>
    <definedName name="Z_ADF3AB29_43ED_443C_A574_B6816DBD0304_.wvu.PrintTitles" localSheetId="1" hidden="1">'1.Rebalans'!$1:$4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'1.Rebalans'!#REF!,'1.Rebalans'!#REF!,'1.Rebalans'!#REF!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'1.Rebalans'!$B$1:$F$1913</definedName>
    <definedName name="Z_BF7D9503_FC72_444A_AD83_942488A2948C_.wvu.FilterData" localSheetId="0" hidden="1">ANALIZA!$A$1:$I$1291</definedName>
    <definedName name="Z_BF7D9503_FC72_444A_AD83_942488A2948C_.wvu.PrintArea" localSheetId="1" hidden="1">'1.Rebalans'!$B$1:$F$1913</definedName>
    <definedName name="Z_BF7D9503_FC72_444A_AD83_942488A2948C_.wvu.PrintArea" localSheetId="0" hidden="1">ANALIZA!$A$1:$I$1291</definedName>
    <definedName name="Z_BF7D9503_FC72_444A_AD83_942488A2948C_.wvu.PrintTitles" localSheetId="1" hidden="1">'1.Rebalans'!$1:$1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'1.Rebalans'!$B$1:$F$1913</definedName>
    <definedName name="Z_E8EF3827_4217_4303_8A9B_BBF667C26949_.wvu.FilterData" localSheetId="0" hidden="1">ANALIZA!$A$1:$U$1319</definedName>
    <definedName name="Z_E8EF3827_4217_4303_8A9B_BBF667C26949_.wvu.PrintArea" localSheetId="1" hidden="1">'1.Rebalans'!$B$1:$F$1913</definedName>
    <definedName name="Z_E8EF3827_4217_4303_8A9B_BBF667C26949_.wvu.PrintArea" localSheetId="0" hidden="1">ANALIZA!$A$1:$U$1320</definedName>
    <definedName name="Z_E8EF3827_4217_4303_8A9B_BBF667C26949_.wvu.PrintTitles" localSheetId="1" hidden="1">'1.Rebalans'!$1:$4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62913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</workbook>
</file>

<file path=xl/calcChain.xml><?xml version="1.0" encoding="utf-8"?>
<calcChain xmlns="http://schemas.openxmlformats.org/spreadsheetml/2006/main">
  <c r="I1209" i="46" l="1"/>
  <c r="I1210" i="46"/>
  <c r="J1210" i="46"/>
  <c r="J1209" i="46" s="1"/>
  <c r="I1203" i="46"/>
  <c r="J1203" i="46"/>
  <c r="I1204" i="46"/>
  <c r="J1204" i="46"/>
  <c r="I1206" i="46"/>
  <c r="H1202" i="46"/>
  <c r="K1208" i="46"/>
  <c r="J1207" i="46"/>
  <c r="J1206" i="46" s="1"/>
  <c r="I1207" i="46"/>
  <c r="H1207" i="46"/>
  <c r="K1207" i="46" l="1"/>
  <c r="J1202" i="46"/>
  <c r="I1202" i="46"/>
  <c r="H1206" i="46"/>
  <c r="K1206" i="46" s="1"/>
  <c r="I157" i="46"/>
  <c r="I156" i="46" s="1"/>
  <c r="I155" i="46" s="1"/>
  <c r="J157" i="46"/>
  <c r="J156" i="46" s="1"/>
  <c r="K158" i="46"/>
  <c r="H157" i="46"/>
  <c r="K157" i="46" l="1"/>
  <c r="H156" i="46"/>
  <c r="H155" i="46" s="1"/>
  <c r="J155" i="46"/>
  <c r="K4144" i="46"/>
  <c r="K4220" i="46"/>
  <c r="K4217" i="46"/>
  <c r="K4213" i="46"/>
  <c r="K4210" i="46"/>
  <c r="K4207" i="46"/>
  <c r="K4206" i="46"/>
  <c r="K4202" i="46"/>
  <c r="K4201" i="46"/>
  <c r="K4198" i="46"/>
  <c r="K4197" i="46"/>
  <c r="K4196" i="46"/>
  <c r="K4193" i="46"/>
  <c r="K4192" i="46"/>
  <c r="K4191" i="46"/>
  <c r="K4190" i="46"/>
  <c r="K4189" i="46"/>
  <c r="K4188" i="46"/>
  <c r="K4186" i="46"/>
  <c r="K4185" i="46"/>
  <c r="K4184" i="46"/>
  <c r="K4183" i="46"/>
  <c r="K4182" i="46"/>
  <c r="K4181" i="46"/>
  <c r="K4180" i="46"/>
  <c r="K4179" i="46"/>
  <c r="K4178" i="46"/>
  <c r="K4176" i="46"/>
  <c r="K4175" i="46"/>
  <c r="K4174" i="46"/>
  <c r="K4173" i="46"/>
  <c r="K4171" i="46"/>
  <c r="K4170" i="46"/>
  <c r="K4169" i="46"/>
  <c r="K4168" i="46"/>
  <c r="K4165" i="46"/>
  <c r="K4163" i="46"/>
  <c r="K4161" i="46"/>
  <c r="K4160" i="46"/>
  <c r="K4159" i="46"/>
  <c r="K4156" i="46"/>
  <c r="K4155" i="46"/>
  <c r="K4153" i="46"/>
  <c r="K4152" i="46"/>
  <c r="K4151" i="46"/>
  <c r="K4149" i="46"/>
  <c r="K4146" i="46"/>
  <c r="K4142" i="46"/>
  <c r="K4141" i="46"/>
  <c r="K4140" i="46"/>
  <c r="K4135" i="46"/>
  <c r="K4132" i="46"/>
  <c r="K4131" i="46"/>
  <c r="K4128" i="46"/>
  <c r="K4126" i="46"/>
  <c r="K4123" i="46"/>
  <c r="K4120" i="46"/>
  <c r="K4119" i="46"/>
  <c r="K4116" i="46"/>
  <c r="K4114" i="46"/>
  <c r="K4111" i="46"/>
  <c r="K4108" i="46"/>
  <c r="K4107" i="46"/>
  <c r="K4103" i="46"/>
  <c r="K4100" i="46"/>
  <c r="K4097" i="46"/>
  <c r="K4094" i="46"/>
  <c r="K4092" i="46"/>
  <c r="K4091" i="46"/>
  <c r="K4087" i="46"/>
  <c r="K4084" i="46"/>
  <c r="K4081" i="46"/>
  <c r="K4078" i="46"/>
  <c r="K4077" i="46"/>
  <c r="K4073" i="46"/>
  <c r="K4071" i="46"/>
  <c r="K4070" i="46"/>
  <c r="K4067" i="46"/>
  <c r="K4064" i="46"/>
  <c r="K4063" i="46"/>
  <c r="K4060" i="46"/>
  <c r="K4059" i="46"/>
  <c r="K4058" i="46"/>
  <c r="K4057" i="46"/>
  <c r="K4056" i="46"/>
  <c r="K4055" i="46"/>
  <c r="K4053" i="46"/>
  <c r="K4052" i="46"/>
  <c r="K4051" i="46"/>
  <c r="K4050" i="46"/>
  <c r="K4049" i="46"/>
  <c r="K4048" i="46"/>
  <c r="K4047" i="46"/>
  <c r="K4045" i="46"/>
  <c r="K4044" i="46"/>
  <c r="K4043" i="46"/>
  <c r="K4042" i="46"/>
  <c r="K4040" i="46"/>
  <c r="K4039" i="46"/>
  <c r="K4038" i="46"/>
  <c r="K4037" i="46"/>
  <c r="K4034" i="46"/>
  <c r="K4032" i="46"/>
  <c r="K4030" i="46"/>
  <c r="K4029" i="46"/>
  <c r="K4026" i="46"/>
  <c r="K4023" i="46"/>
  <c r="K4021" i="46"/>
  <c r="K4019" i="46"/>
  <c r="K4018" i="46"/>
  <c r="K4013" i="46"/>
  <c r="K4010" i="46"/>
  <c r="K4008" i="46"/>
  <c r="K4007" i="46"/>
  <c r="K4006" i="46"/>
  <c r="K4005" i="46"/>
  <c r="K4002" i="46"/>
  <c r="K4000" i="46"/>
  <c r="K3997" i="46"/>
  <c r="K3994" i="46"/>
  <c r="K3992" i="46"/>
  <c r="K3991" i="46"/>
  <c r="K3990" i="46"/>
  <c r="K3989" i="46"/>
  <c r="K3986" i="46"/>
  <c r="K3984" i="46"/>
  <c r="K3981" i="46"/>
  <c r="K3978" i="46"/>
  <c r="K3976" i="46"/>
  <c r="K3975" i="46"/>
  <c r="K3974" i="46"/>
  <c r="K3973" i="46"/>
  <c r="K3970" i="46"/>
  <c r="K3968" i="46"/>
  <c r="K3964" i="46"/>
  <c r="K3961" i="46"/>
  <c r="K3959" i="46"/>
  <c r="K3958" i="46"/>
  <c r="K3957" i="46"/>
  <c r="K3955" i="46"/>
  <c r="K3952" i="46"/>
  <c r="K3950" i="46"/>
  <c r="K3947" i="46"/>
  <c r="K3944" i="46"/>
  <c r="K3942" i="46"/>
  <c r="K3941" i="46"/>
  <c r="K3940" i="46"/>
  <c r="K3938" i="46"/>
  <c r="K3935" i="46"/>
  <c r="K3933" i="46"/>
  <c r="K3930" i="46"/>
  <c r="K3927" i="46"/>
  <c r="K3925" i="46"/>
  <c r="K3924" i="46"/>
  <c r="K3923" i="46"/>
  <c r="K3921" i="46"/>
  <c r="K3918" i="46"/>
  <c r="K3916" i="46"/>
  <c r="K3912" i="46"/>
  <c r="K3910" i="46"/>
  <c r="K3909" i="46"/>
  <c r="K3908" i="46"/>
  <c r="K3906" i="46"/>
  <c r="K3904" i="46"/>
  <c r="K3903" i="46"/>
  <c r="K3900" i="46"/>
  <c r="K3898" i="46"/>
  <c r="K3895" i="46"/>
  <c r="K3893" i="46"/>
  <c r="K3892" i="46"/>
  <c r="K3891" i="46"/>
  <c r="K3889" i="46"/>
  <c r="K3887" i="46"/>
  <c r="K3886" i="46"/>
  <c r="K3883" i="46"/>
  <c r="K3881" i="46"/>
  <c r="K3877" i="46"/>
  <c r="K3874" i="46"/>
  <c r="K3873" i="46"/>
  <c r="K3870" i="46"/>
  <c r="K3867" i="46"/>
  <c r="K3866" i="46"/>
  <c r="K3862" i="46"/>
  <c r="K3859" i="46"/>
  <c r="K3857" i="46"/>
  <c r="K3856" i="46"/>
  <c r="K3855" i="46"/>
  <c r="K3852" i="46"/>
  <c r="K3849" i="46"/>
  <c r="K3846" i="46"/>
  <c r="K3845" i="46"/>
  <c r="K3844" i="46"/>
  <c r="K3841" i="46"/>
  <c r="K3840" i="46"/>
  <c r="K3839" i="46"/>
  <c r="K3838" i="46"/>
  <c r="K3837" i="46"/>
  <c r="K3836" i="46"/>
  <c r="K3835" i="46"/>
  <c r="K3833" i="46"/>
  <c r="K3832" i="46"/>
  <c r="K3831" i="46"/>
  <c r="K3830" i="46"/>
  <c r="K3829" i="46"/>
  <c r="K3828" i="46"/>
  <c r="K3827" i="46"/>
  <c r="K3826" i="46"/>
  <c r="K3825" i="46"/>
  <c r="K3823" i="46"/>
  <c r="K3822" i="46"/>
  <c r="K3821" i="46"/>
  <c r="K3820" i="46"/>
  <c r="K3819" i="46"/>
  <c r="K3818" i="46"/>
  <c r="K3816" i="46"/>
  <c r="K3815" i="46"/>
  <c r="K3814" i="46"/>
  <c r="K3813" i="46"/>
  <c r="K3810" i="46"/>
  <c r="K3808" i="46"/>
  <c r="K3806" i="46"/>
  <c r="K3805" i="46"/>
  <c r="K3802" i="46"/>
  <c r="K3799" i="46"/>
  <c r="K3796" i="46"/>
  <c r="K3794" i="46"/>
  <c r="K3792" i="46"/>
  <c r="K3791" i="46"/>
  <c r="K3786" i="46"/>
  <c r="K3783" i="46"/>
  <c r="K3780" i="46"/>
  <c r="K3778" i="46"/>
  <c r="K3775" i="46"/>
  <c r="K3773" i="46"/>
  <c r="K3770" i="46"/>
  <c r="K3767" i="46"/>
  <c r="K3764" i="46"/>
  <c r="K3762" i="46"/>
  <c r="K3759" i="46"/>
  <c r="K3757" i="46"/>
  <c r="K3753" i="46"/>
  <c r="K3750" i="46"/>
  <c r="K3749" i="46"/>
  <c r="K3747" i="46"/>
  <c r="K3744" i="46"/>
  <c r="K3742" i="46"/>
  <c r="K3739" i="46"/>
  <c r="K3736" i="46"/>
  <c r="K3735" i="46"/>
  <c r="K3733" i="46"/>
  <c r="K3730" i="46"/>
  <c r="K3728" i="46"/>
  <c r="K3725" i="46"/>
  <c r="K3722" i="46"/>
  <c r="K3718" i="46"/>
  <c r="K3714" i="46"/>
  <c r="K3711" i="46"/>
  <c r="K3708" i="46"/>
  <c r="K3706" i="46"/>
  <c r="K3703" i="46"/>
  <c r="K3700" i="46"/>
  <c r="K3699" i="46"/>
  <c r="K3695" i="46"/>
  <c r="K3694" i="46"/>
  <c r="K3693" i="46"/>
  <c r="K3690" i="46"/>
  <c r="K3689" i="46"/>
  <c r="K3688" i="46"/>
  <c r="K3687" i="46"/>
  <c r="K3685" i="46"/>
  <c r="K3682" i="46"/>
  <c r="K3681" i="46"/>
  <c r="K3680" i="46"/>
  <c r="K3678" i="46"/>
  <c r="K3677" i="46"/>
  <c r="K3676" i="46"/>
  <c r="K3675" i="46"/>
  <c r="K3674" i="46"/>
  <c r="K3673" i="46"/>
  <c r="K3671" i="46"/>
  <c r="K3670" i="46"/>
  <c r="K3668" i="46"/>
  <c r="K3667" i="46"/>
  <c r="K3664" i="46"/>
  <c r="K3662" i="46"/>
  <c r="K3660" i="46"/>
  <c r="K3659" i="46"/>
  <c r="K3656" i="46"/>
  <c r="K3655" i="46"/>
  <c r="K3652" i="46"/>
  <c r="K3651" i="46"/>
  <c r="K3649" i="46"/>
  <c r="K3648" i="46"/>
  <c r="K3647" i="46"/>
  <c r="K3646" i="46"/>
  <c r="K3645" i="46"/>
  <c r="K3644" i="46"/>
  <c r="K3642" i="46"/>
  <c r="K3641" i="46"/>
  <c r="K3639" i="46"/>
  <c r="K3638" i="46"/>
  <c r="K3635" i="46"/>
  <c r="K3633" i="46"/>
  <c r="K3631" i="46"/>
  <c r="K3630" i="46"/>
  <c r="K3625" i="46"/>
  <c r="K3624" i="46"/>
  <c r="K3622" i="46"/>
  <c r="K3619" i="46"/>
  <c r="K3617" i="46"/>
  <c r="K3614" i="46"/>
  <c r="K3613" i="46"/>
  <c r="K3611" i="46"/>
  <c r="K3608" i="46"/>
  <c r="K3606" i="46"/>
  <c r="K3602" i="46"/>
  <c r="K3599" i="46"/>
  <c r="K3598" i="46"/>
  <c r="K3596" i="46"/>
  <c r="K3593" i="46"/>
  <c r="K3591" i="46"/>
  <c r="K3588" i="46"/>
  <c r="K3585" i="46"/>
  <c r="K3584" i="46"/>
  <c r="K3582" i="46"/>
  <c r="K3579" i="46"/>
  <c r="K3577" i="46"/>
  <c r="K3573" i="46"/>
  <c r="K3570" i="46"/>
  <c r="K3569" i="46"/>
  <c r="K3567" i="46"/>
  <c r="K3565" i="46"/>
  <c r="K3562" i="46"/>
  <c r="K3560" i="46"/>
  <c r="K3557" i="46"/>
  <c r="K3554" i="46"/>
  <c r="K3553" i="46"/>
  <c r="K3551" i="46"/>
  <c r="K3549" i="46"/>
  <c r="K3546" i="46"/>
  <c r="K3544" i="46"/>
  <c r="K3540" i="46"/>
  <c r="K3538" i="46"/>
  <c r="K3537" i="46"/>
  <c r="K3536" i="46"/>
  <c r="K3535" i="46"/>
  <c r="K3533" i="46"/>
  <c r="K3532" i="46"/>
  <c r="K3529" i="46"/>
  <c r="K3526" i="46"/>
  <c r="K3523" i="46"/>
  <c r="K3519" i="46"/>
  <c r="K3516" i="46"/>
  <c r="K3515" i="46"/>
  <c r="K3514" i="46"/>
  <c r="K3513" i="46"/>
  <c r="K3510" i="46"/>
  <c r="K3509" i="46"/>
  <c r="K3508" i="46"/>
  <c r="K3507" i="46"/>
  <c r="K3506" i="46"/>
  <c r="K3505" i="46"/>
  <c r="K3504" i="46"/>
  <c r="K3502" i="46"/>
  <c r="K3501" i="46"/>
  <c r="K3500" i="46"/>
  <c r="K3499" i="46"/>
  <c r="K3498" i="46"/>
  <c r="K3497" i="46"/>
  <c r="K3496" i="46"/>
  <c r="K3495" i="46"/>
  <c r="K3493" i="46"/>
  <c r="K3492" i="46"/>
  <c r="K3491" i="46"/>
  <c r="K3490" i="46"/>
  <c r="K3488" i="46"/>
  <c r="K3487" i="46"/>
  <c r="K3486" i="46"/>
  <c r="K3485" i="46"/>
  <c r="K3482" i="46"/>
  <c r="K3480" i="46"/>
  <c r="K3478" i="46"/>
  <c r="K3477" i="46"/>
  <c r="K3472" i="46"/>
  <c r="K3471" i="46"/>
  <c r="K3468" i="46"/>
  <c r="K3467" i="46"/>
  <c r="K3464" i="46"/>
  <c r="K3462" i="46"/>
  <c r="K3460" i="46"/>
  <c r="K3457" i="46"/>
  <c r="K3455" i="46"/>
  <c r="K3452" i="46"/>
  <c r="K3451" i="46"/>
  <c r="K3448" i="46"/>
  <c r="K3447" i="46"/>
  <c r="K3444" i="46"/>
  <c r="K3442" i="46"/>
  <c r="K3440" i="46"/>
  <c r="K3436" i="46"/>
  <c r="K3434" i="46"/>
  <c r="K3431" i="46"/>
  <c r="K3428" i="46"/>
  <c r="K3426" i="46"/>
  <c r="K3424" i="46"/>
  <c r="K3421" i="46"/>
  <c r="K3419" i="46"/>
  <c r="K3416" i="46"/>
  <c r="K3413" i="46"/>
  <c r="K3411" i="46"/>
  <c r="K3409" i="46"/>
  <c r="K3405" i="46"/>
  <c r="K3402" i="46"/>
  <c r="K3399" i="46"/>
  <c r="K3397" i="46"/>
  <c r="K3395" i="46"/>
  <c r="K3392" i="46"/>
  <c r="K3389" i="46"/>
  <c r="K3386" i="46"/>
  <c r="K3384" i="46"/>
  <c r="K3382" i="46"/>
  <c r="K3378" i="46"/>
  <c r="K3374" i="46"/>
  <c r="K3371" i="46"/>
  <c r="K3368" i="46"/>
  <c r="K3366" i="46"/>
  <c r="K3363" i="46"/>
  <c r="K3361" i="46"/>
  <c r="K3360" i="46"/>
  <c r="K3359" i="46"/>
  <c r="K3357" i="46"/>
  <c r="K3354" i="46"/>
  <c r="K3353" i="46"/>
  <c r="K3350" i="46"/>
  <c r="K3349" i="46"/>
  <c r="K3348" i="46"/>
  <c r="K3344" i="46"/>
  <c r="K3342" i="46"/>
  <c r="K3339" i="46"/>
  <c r="K3337" i="46"/>
  <c r="K3334" i="46"/>
  <c r="K3333" i="46"/>
  <c r="K3332" i="46"/>
  <c r="K3331" i="46"/>
  <c r="K3328" i="46"/>
  <c r="K3327" i="46"/>
  <c r="K3326" i="46"/>
  <c r="K3325" i="46"/>
  <c r="K3324" i="46"/>
  <c r="K3323" i="46"/>
  <c r="K3322" i="46"/>
  <c r="K3320" i="46"/>
  <c r="K3318" i="46"/>
  <c r="K3317" i="46"/>
  <c r="K3316" i="46"/>
  <c r="K3315" i="46"/>
  <c r="K3314" i="46"/>
  <c r="K3313" i="46"/>
  <c r="K3312" i="46"/>
  <c r="K3311" i="46"/>
  <c r="K3310" i="46"/>
  <c r="K3308" i="46"/>
  <c r="K3307" i="46"/>
  <c r="K3306" i="46"/>
  <c r="K3305" i="46"/>
  <c r="K3304" i="46"/>
  <c r="K3302" i="46"/>
  <c r="K3301" i="46"/>
  <c r="K3300" i="46"/>
  <c r="K3299" i="46"/>
  <c r="K3296" i="46"/>
  <c r="K3294" i="46"/>
  <c r="K3292" i="46"/>
  <c r="K3291" i="46"/>
  <c r="K3290" i="46"/>
  <c r="K3287" i="46"/>
  <c r="K3282" i="46"/>
  <c r="K3280" i="46"/>
  <c r="K3279" i="46"/>
  <c r="K3276" i="46"/>
  <c r="K3274" i="46"/>
  <c r="K3273" i="46"/>
  <c r="K3269" i="46"/>
  <c r="K3268" i="46"/>
  <c r="K3266" i="46"/>
  <c r="K3263" i="46"/>
  <c r="K3261" i="46"/>
  <c r="K3260" i="46"/>
  <c r="K3259" i="46"/>
  <c r="K3258" i="46"/>
  <c r="K3256" i="46"/>
  <c r="K3253" i="46"/>
  <c r="K3251" i="46"/>
  <c r="K3249" i="46"/>
  <c r="K3245" i="46"/>
  <c r="K3242" i="46"/>
  <c r="K3241" i="46"/>
  <c r="K3238" i="46"/>
  <c r="K3236" i="46"/>
  <c r="K3234" i="46"/>
  <c r="K3231" i="46"/>
  <c r="K3228" i="46"/>
  <c r="K3227" i="46"/>
  <c r="K3224" i="46"/>
  <c r="K3222" i="46"/>
  <c r="K3220" i="46"/>
  <c r="K3216" i="46"/>
  <c r="K3213" i="46"/>
  <c r="K3209" i="46"/>
  <c r="K3206" i="46"/>
  <c r="K3204" i="46"/>
  <c r="K3203" i="46"/>
  <c r="K3202" i="46"/>
  <c r="K3200" i="46"/>
  <c r="K3198" i="46"/>
  <c r="K3197" i="46"/>
  <c r="K3196" i="46"/>
  <c r="K3193" i="46"/>
  <c r="K3191" i="46"/>
  <c r="K3189" i="46"/>
  <c r="K3186" i="46"/>
  <c r="K3183" i="46"/>
  <c r="K3181" i="46"/>
  <c r="K3180" i="46"/>
  <c r="K3179" i="46"/>
  <c r="K3177" i="46"/>
  <c r="K3175" i="46"/>
  <c r="K3174" i="46"/>
  <c r="K3173" i="46"/>
  <c r="K3170" i="46"/>
  <c r="K3168" i="46"/>
  <c r="K3166" i="46"/>
  <c r="K3162" i="46"/>
  <c r="K3159" i="46"/>
  <c r="K3157" i="46"/>
  <c r="K3155" i="46"/>
  <c r="K3154" i="46"/>
  <c r="K3151" i="46"/>
  <c r="K3149" i="46"/>
  <c r="K3146" i="46"/>
  <c r="K3143" i="46"/>
  <c r="K3141" i="46"/>
  <c r="K3139" i="46"/>
  <c r="K3138" i="46"/>
  <c r="K3135" i="46"/>
  <c r="K3133" i="46"/>
  <c r="K3129" i="46"/>
  <c r="K3127" i="46"/>
  <c r="K3124" i="46"/>
  <c r="K3122" i="46"/>
  <c r="K3121" i="46"/>
  <c r="K3120" i="46"/>
  <c r="K3118" i="46"/>
  <c r="K3116" i="46"/>
  <c r="K3115" i="46"/>
  <c r="K3114" i="46"/>
  <c r="K3111" i="46"/>
  <c r="K3109" i="46"/>
  <c r="K3107" i="46"/>
  <c r="K3104" i="46"/>
  <c r="K3102" i="46"/>
  <c r="K3099" i="46"/>
  <c r="K3097" i="46"/>
  <c r="K3096" i="46"/>
  <c r="K3095" i="46"/>
  <c r="K3093" i="46"/>
  <c r="K3091" i="46"/>
  <c r="K3090" i="46"/>
  <c r="K3089" i="46"/>
  <c r="K3086" i="46"/>
  <c r="K3084" i="46"/>
  <c r="K3082" i="46"/>
  <c r="K3078" i="46"/>
  <c r="K3075" i="46"/>
  <c r="K3072" i="46"/>
  <c r="K3068" i="46"/>
  <c r="K3065" i="46"/>
  <c r="K3063" i="46"/>
  <c r="K3061" i="46"/>
  <c r="K3059" i="46"/>
  <c r="K3056" i="46"/>
  <c r="K3055" i="46"/>
  <c r="K3053" i="46"/>
  <c r="K3052" i="46"/>
  <c r="K3051" i="46"/>
  <c r="K3050" i="46"/>
  <c r="K3049" i="46"/>
  <c r="K3047" i="46"/>
  <c r="K3046" i="46"/>
  <c r="K3045" i="46"/>
  <c r="K3042" i="46"/>
  <c r="K3041" i="46"/>
  <c r="K3040" i="46"/>
  <c r="K3039" i="46"/>
  <c r="K3037" i="46"/>
  <c r="K3036" i="46"/>
  <c r="K3035" i="46"/>
  <c r="K3032" i="46"/>
  <c r="K3028" i="46"/>
  <c r="K3026" i="46"/>
  <c r="K3023" i="46"/>
  <c r="K3020" i="46"/>
  <c r="K3019" i="46"/>
  <c r="K3018" i="46"/>
  <c r="K3017" i="46"/>
  <c r="K3014" i="46"/>
  <c r="K3013" i="46"/>
  <c r="K3012" i="46"/>
  <c r="K3011" i="46"/>
  <c r="K3010" i="46"/>
  <c r="K3009" i="46"/>
  <c r="K3008" i="46"/>
  <c r="K3006" i="46"/>
  <c r="K3004" i="46"/>
  <c r="K3003" i="46"/>
  <c r="K3002" i="46"/>
  <c r="K3001" i="46"/>
  <c r="K3000" i="46"/>
  <c r="K2999" i="46"/>
  <c r="K2998" i="46"/>
  <c r="K2997" i="46"/>
  <c r="K2995" i="46"/>
  <c r="K2994" i="46"/>
  <c r="K2993" i="46"/>
  <c r="K2992" i="46"/>
  <c r="K2991" i="46"/>
  <c r="K2990" i="46"/>
  <c r="K2988" i="46"/>
  <c r="K2987" i="46"/>
  <c r="K2986" i="46"/>
  <c r="K2985" i="46"/>
  <c r="K2982" i="46"/>
  <c r="K2980" i="46"/>
  <c r="K2978" i="46"/>
  <c r="K2977" i="46"/>
  <c r="K2976" i="46"/>
  <c r="K2975" i="46"/>
  <c r="K2972" i="46"/>
  <c r="K2970" i="46"/>
  <c r="K2965" i="46"/>
  <c r="K2962" i="46"/>
  <c r="K2959" i="46"/>
  <c r="K2957" i="46"/>
  <c r="K2955" i="46"/>
  <c r="K2952" i="46"/>
  <c r="K2950" i="46"/>
  <c r="K2947" i="46"/>
  <c r="K2944" i="46"/>
  <c r="K2941" i="46"/>
  <c r="K2939" i="46"/>
  <c r="K2937" i="46"/>
  <c r="K2934" i="46"/>
  <c r="K2932" i="46"/>
  <c r="K2928" i="46"/>
  <c r="K2927" i="46"/>
  <c r="K2924" i="46"/>
  <c r="K2921" i="46"/>
  <c r="K2920" i="46"/>
  <c r="K2918" i="46"/>
  <c r="K2916" i="46"/>
  <c r="K2913" i="46"/>
  <c r="K2911" i="46"/>
  <c r="K2908" i="46"/>
  <c r="K2907" i="46"/>
  <c r="K2904" i="46"/>
  <c r="K2901" i="46"/>
  <c r="K2900" i="46"/>
  <c r="K2898" i="46"/>
  <c r="K2896" i="46"/>
  <c r="K2893" i="46"/>
  <c r="K2891" i="46"/>
  <c r="K2887" i="46"/>
  <c r="K2884" i="46"/>
  <c r="K2880" i="46"/>
  <c r="K2877" i="46"/>
  <c r="K2876" i="46"/>
  <c r="K2873" i="46"/>
  <c r="K2871" i="46"/>
  <c r="K2868" i="46"/>
  <c r="K2866" i="46"/>
  <c r="K2863" i="46"/>
  <c r="K2860" i="46"/>
  <c r="K2859" i="46"/>
  <c r="K2856" i="46"/>
  <c r="K2854" i="46"/>
  <c r="K2851" i="46"/>
  <c r="K2849" i="46"/>
  <c r="K2848" i="46"/>
  <c r="K2845" i="46"/>
  <c r="K2842" i="46"/>
  <c r="K2841" i="46"/>
  <c r="K2837" i="46"/>
  <c r="K2834" i="46"/>
  <c r="K2830" i="46"/>
  <c r="K2828" i="46"/>
  <c r="K2826" i="46"/>
  <c r="K2824" i="46"/>
  <c r="K2821" i="46"/>
  <c r="K2820" i="46"/>
  <c r="K2818" i="46"/>
  <c r="K2817" i="46"/>
  <c r="K2816" i="46"/>
  <c r="K2813" i="46"/>
  <c r="K2810" i="46"/>
  <c r="K2806" i="46"/>
  <c r="K2805" i="46"/>
  <c r="K2804" i="46"/>
  <c r="K2803" i="46"/>
  <c r="K2800" i="46"/>
  <c r="K2799" i="46"/>
  <c r="K2798" i="46"/>
  <c r="K2797" i="46"/>
  <c r="K2796" i="46"/>
  <c r="K2795" i="46"/>
  <c r="K2793" i="46"/>
  <c r="K2791" i="46"/>
  <c r="K2790" i="46"/>
  <c r="K2789" i="46"/>
  <c r="K2788" i="46"/>
  <c r="K2787" i="46"/>
  <c r="K2786" i="46"/>
  <c r="K2785" i="46"/>
  <c r="K2784" i="46"/>
  <c r="K2783" i="46"/>
  <c r="K2781" i="46"/>
  <c r="K2780" i="46"/>
  <c r="K2779" i="46"/>
  <c r="K2778" i="46"/>
  <c r="K2776" i="46"/>
  <c r="K2775" i="46"/>
  <c r="K2774" i="46"/>
  <c r="K2773" i="46"/>
  <c r="K2770" i="46"/>
  <c r="K2768" i="46"/>
  <c r="K2766" i="46"/>
  <c r="K2765" i="46"/>
  <c r="K2764" i="46"/>
  <c r="K2763" i="46"/>
  <c r="K2760" i="46"/>
  <c r="K2755" i="46"/>
  <c r="K2752" i="46"/>
  <c r="K2748" i="46"/>
  <c r="K2745" i="46"/>
  <c r="K2741" i="46"/>
  <c r="K2738" i="46"/>
  <c r="K2734" i="46"/>
  <c r="K2732" i="46"/>
  <c r="K2730" i="46"/>
  <c r="K2727" i="46"/>
  <c r="K2726" i="46"/>
  <c r="K2725" i="46"/>
  <c r="K2723" i="46"/>
  <c r="K2722" i="46"/>
  <c r="K2719" i="46"/>
  <c r="K2717" i="46"/>
  <c r="K2714" i="46"/>
  <c r="K2712" i="46"/>
  <c r="K2710" i="46"/>
  <c r="K2707" i="46"/>
  <c r="K2706" i="46"/>
  <c r="K2705" i="46"/>
  <c r="K2703" i="46"/>
  <c r="K2702" i="46"/>
  <c r="K2699" i="46"/>
  <c r="K2697" i="46"/>
  <c r="K2693" i="46"/>
  <c r="K2692" i="46"/>
  <c r="K2691" i="46"/>
  <c r="K2689" i="46"/>
  <c r="K2688" i="46"/>
  <c r="K2685" i="46"/>
  <c r="K2683" i="46"/>
  <c r="K2680" i="46"/>
  <c r="K2679" i="46"/>
  <c r="K2678" i="46"/>
  <c r="K2676" i="46"/>
  <c r="K2675" i="46"/>
  <c r="K2672" i="46"/>
  <c r="K2670" i="46"/>
  <c r="K2666" i="46"/>
  <c r="K2663" i="46"/>
  <c r="K2662" i="46"/>
  <c r="K2660" i="46"/>
  <c r="K2657" i="46"/>
  <c r="K2655" i="46"/>
  <c r="K2652" i="46"/>
  <c r="K2649" i="46"/>
  <c r="K2646" i="46"/>
  <c r="K2645" i="46"/>
  <c r="K2643" i="46"/>
  <c r="K2640" i="46"/>
  <c r="K2638" i="46"/>
  <c r="K2634" i="46"/>
  <c r="K2633" i="46"/>
  <c r="K2630" i="46"/>
  <c r="K2628" i="46"/>
  <c r="K2627" i="46"/>
  <c r="K2624" i="46"/>
  <c r="K2620" i="46"/>
  <c r="K2618" i="46"/>
  <c r="K2616" i="46"/>
  <c r="K2614" i="46"/>
  <c r="K2611" i="46"/>
  <c r="K2610" i="46"/>
  <c r="K2607" i="46"/>
  <c r="K2606" i="46"/>
  <c r="K2605" i="46"/>
  <c r="K2603" i="46"/>
  <c r="K2600" i="46"/>
  <c r="K2599" i="46"/>
  <c r="K2595" i="46"/>
  <c r="K2593" i="46"/>
  <c r="K2590" i="46"/>
  <c r="K2589" i="46"/>
  <c r="K2587" i="46"/>
  <c r="K2585" i="46"/>
  <c r="K2583" i="46"/>
  <c r="K2582" i="46"/>
  <c r="K2581" i="46"/>
  <c r="K2580" i="46"/>
  <c r="K2579" i="46"/>
  <c r="K2578" i="46"/>
  <c r="K2575" i="46"/>
  <c r="K2574" i="46"/>
  <c r="K2573" i="46"/>
  <c r="K2572" i="46"/>
  <c r="K2571" i="46"/>
  <c r="K2568" i="46"/>
  <c r="K2567" i="46"/>
  <c r="K2566" i="46"/>
  <c r="K2565" i="46"/>
  <c r="K2563" i="46"/>
  <c r="K2560" i="46"/>
  <c r="K2559" i="46"/>
  <c r="K2558" i="46"/>
  <c r="K2557" i="46"/>
  <c r="K2556" i="46"/>
  <c r="K2555" i="46"/>
  <c r="K2554" i="46"/>
  <c r="K2552" i="46"/>
  <c r="K2550" i="46"/>
  <c r="K2549" i="46"/>
  <c r="K2548" i="46"/>
  <c r="K2547" i="46"/>
  <c r="K2546" i="46"/>
  <c r="K2545" i="46"/>
  <c r="K2544" i="46"/>
  <c r="K2543" i="46"/>
  <c r="K2542" i="46"/>
  <c r="K2540" i="46"/>
  <c r="K2539" i="46"/>
  <c r="K2538" i="46"/>
  <c r="K2537" i="46"/>
  <c r="K2536" i="46"/>
  <c r="K2535" i="46"/>
  <c r="K2533" i="46"/>
  <c r="K2532" i="46"/>
  <c r="K2531" i="46"/>
  <c r="K2530" i="46"/>
  <c r="K2527" i="46"/>
  <c r="K2525" i="46"/>
  <c r="K2523" i="46"/>
  <c r="K2522" i="46"/>
  <c r="K2521" i="46"/>
  <c r="K2520" i="46"/>
  <c r="K2515" i="46"/>
  <c r="K2514" i="46"/>
  <c r="K2511" i="46"/>
  <c r="K2510" i="46"/>
  <c r="K2509" i="46"/>
  <c r="K2506" i="46"/>
  <c r="K2505" i="46"/>
  <c r="K2502" i="46"/>
  <c r="K2501" i="46"/>
  <c r="K2500" i="46"/>
  <c r="K2497" i="46"/>
  <c r="K2496" i="46"/>
  <c r="K2493" i="46"/>
  <c r="K2492" i="46"/>
  <c r="K2491" i="46"/>
  <c r="K2487" i="46"/>
  <c r="K2484" i="46"/>
  <c r="K2480" i="46"/>
  <c r="K2478" i="46"/>
  <c r="K2476" i="46"/>
  <c r="K2473" i="46"/>
  <c r="K2472" i="46"/>
  <c r="K2471" i="46"/>
  <c r="K2469" i="46"/>
  <c r="K2468" i="46"/>
  <c r="K2466" i="46"/>
  <c r="K2465" i="46"/>
  <c r="K2462" i="46"/>
  <c r="K2460" i="46"/>
  <c r="K2457" i="46"/>
  <c r="K2455" i="46"/>
  <c r="K2453" i="46"/>
  <c r="K2450" i="46"/>
  <c r="K2449" i="46"/>
  <c r="K2448" i="46"/>
  <c r="K2446" i="46"/>
  <c r="K2445" i="46"/>
  <c r="K2443" i="46"/>
  <c r="K2442" i="46"/>
  <c r="K2439" i="46"/>
  <c r="K2437" i="46"/>
  <c r="K2433" i="46"/>
  <c r="K2430" i="46"/>
  <c r="K2429" i="46"/>
  <c r="K2428" i="46"/>
  <c r="K2426" i="46"/>
  <c r="K2425" i="46"/>
  <c r="K2423" i="46"/>
  <c r="K2420" i="46"/>
  <c r="K2417" i="46"/>
  <c r="K2416" i="46"/>
  <c r="K2415" i="46"/>
  <c r="K2413" i="46"/>
  <c r="K2412" i="46"/>
  <c r="K2410" i="46"/>
  <c r="K2406" i="46"/>
  <c r="K2404" i="46"/>
  <c r="K2403" i="46"/>
  <c r="K2400" i="46"/>
  <c r="K2399" i="46"/>
  <c r="K2398" i="46"/>
  <c r="K2396" i="46"/>
  <c r="K2395" i="46"/>
  <c r="K2393" i="46"/>
  <c r="K2390" i="46"/>
  <c r="K2388" i="46"/>
  <c r="K2385" i="46"/>
  <c r="K2383" i="46"/>
  <c r="K2382" i="46"/>
  <c r="K2379" i="46"/>
  <c r="K2378" i="46"/>
  <c r="K2377" i="46"/>
  <c r="K2375" i="46"/>
  <c r="K2374" i="46"/>
  <c r="K2372" i="46"/>
  <c r="K2369" i="46"/>
  <c r="K2367" i="46"/>
  <c r="K2363" i="46"/>
  <c r="K2362" i="46"/>
  <c r="K2361" i="46"/>
  <c r="K2359" i="46"/>
  <c r="K2356" i="46"/>
  <c r="K2354" i="46"/>
  <c r="K2352" i="46"/>
  <c r="K2349" i="46"/>
  <c r="K2346" i="46"/>
  <c r="K2345" i="46"/>
  <c r="K2344" i="46"/>
  <c r="K2342" i="46"/>
  <c r="K2339" i="46"/>
  <c r="K2337" i="46"/>
  <c r="K2335" i="46"/>
  <c r="K2331" i="46"/>
  <c r="K2328" i="46"/>
  <c r="K2327" i="46"/>
  <c r="K2326" i="46"/>
  <c r="K2324" i="46"/>
  <c r="K2321" i="46"/>
  <c r="K2319" i="46"/>
  <c r="K2317" i="46"/>
  <c r="K2314" i="46"/>
  <c r="K2313" i="46"/>
  <c r="K2312" i="46"/>
  <c r="K2310" i="46"/>
  <c r="K2307" i="46"/>
  <c r="K2305" i="46"/>
  <c r="K2303" i="46"/>
  <c r="K2299" i="46"/>
  <c r="K2296" i="46"/>
  <c r="K2293" i="46"/>
  <c r="K2290" i="46"/>
  <c r="K2289" i="46"/>
  <c r="K2286" i="46"/>
  <c r="K2283" i="46"/>
  <c r="K2279" i="46"/>
  <c r="K2276" i="46"/>
  <c r="K2273" i="46"/>
  <c r="K2272" i="46"/>
  <c r="K2271" i="46"/>
  <c r="K2269" i="46"/>
  <c r="K2266" i="46"/>
  <c r="K2264" i="46"/>
  <c r="K2262" i="46"/>
  <c r="K2259" i="46"/>
  <c r="K2256" i="46"/>
  <c r="K2253" i="46"/>
  <c r="K2251" i="46"/>
  <c r="K2249" i="46"/>
  <c r="K2246" i="46"/>
  <c r="K2243" i="46"/>
  <c r="K2240" i="46"/>
  <c r="K2239" i="46"/>
  <c r="K2238" i="46"/>
  <c r="K2236" i="46"/>
  <c r="K2233" i="46"/>
  <c r="K2231" i="46"/>
  <c r="K2229" i="46"/>
  <c r="K2225" i="46"/>
  <c r="K2222" i="46"/>
  <c r="K2221" i="46"/>
  <c r="K2220" i="46"/>
  <c r="K2217" i="46"/>
  <c r="K2214" i="46"/>
  <c r="K2211" i="46"/>
  <c r="K2208" i="46"/>
  <c r="K2207" i="46"/>
  <c r="K2206" i="46"/>
  <c r="K2202" i="46"/>
  <c r="K2199" i="46"/>
  <c r="K2196" i="46"/>
  <c r="K2193" i="46"/>
  <c r="K2189" i="46"/>
  <c r="K2186" i="46"/>
  <c r="K2182" i="46"/>
  <c r="K2179" i="46"/>
  <c r="K2176" i="46"/>
  <c r="K2173" i="46"/>
  <c r="K2170" i="46"/>
  <c r="K2167" i="46"/>
  <c r="K2165" i="46"/>
  <c r="K2163" i="46"/>
  <c r="K2160" i="46"/>
  <c r="K2159" i="46"/>
  <c r="K2157" i="46"/>
  <c r="K2155" i="46"/>
  <c r="K2154" i="46"/>
  <c r="K2153" i="46"/>
  <c r="K2152" i="46"/>
  <c r="K2151" i="46"/>
  <c r="K2149" i="46"/>
  <c r="K2148" i="46"/>
  <c r="K2147" i="46"/>
  <c r="K2144" i="46"/>
  <c r="K2143" i="46"/>
  <c r="K2140" i="46"/>
  <c r="K2137" i="46"/>
  <c r="K2133" i="46"/>
  <c r="K2132" i="46"/>
  <c r="K2131" i="46"/>
  <c r="K2130" i="46"/>
  <c r="K2127" i="46"/>
  <c r="K2126" i="46"/>
  <c r="K2125" i="46"/>
  <c r="K2124" i="46"/>
  <c r="K2123" i="46"/>
  <c r="K2122" i="46"/>
  <c r="K2121" i="46"/>
  <c r="K2119" i="46"/>
  <c r="K2117" i="46"/>
  <c r="K2116" i="46"/>
  <c r="K2115" i="46"/>
  <c r="K2114" i="46"/>
  <c r="K2113" i="46"/>
  <c r="K2112" i="46"/>
  <c r="K2111" i="46"/>
  <c r="K2110" i="46"/>
  <c r="K2108" i="46"/>
  <c r="K2107" i="46"/>
  <c r="K2106" i="46"/>
  <c r="K2105" i="46"/>
  <c r="K2104" i="46"/>
  <c r="K2102" i="46"/>
  <c r="K2101" i="46"/>
  <c r="K2100" i="46"/>
  <c r="K2099" i="46"/>
  <c r="K2096" i="46"/>
  <c r="K2094" i="46"/>
  <c r="K2092" i="46"/>
  <c r="K2091" i="46"/>
  <c r="K2090" i="46"/>
  <c r="K2087" i="46"/>
  <c r="K2086" i="46"/>
  <c r="K2084" i="46"/>
  <c r="K2078" i="46"/>
  <c r="K2075" i="46"/>
  <c r="K2072" i="46"/>
  <c r="K2070" i="46"/>
  <c r="K2068" i="46"/>
  <c r="K2066" i="46"/>
  <c r="K2063" i="46"/>
  <c r="K2061" i="46"/>
  <c r="K2059" i="46"/>
  <c r="K2058" i="46"/>
  <c r="K2057" i="46"/>
  <c r="K2056" i="46"/>
  <c r="K2054" i="46"/>
  <c r="K2051" i="46"/>
  <c r="K2050" i="46"/>
  <c r="K2048" i="46"/>
  <c r="K2045" i="46"/>
  <c r="K2044" i="46"/>
  <c r="K2043" i="46"/>
  <c r="K2040" i="46"/>
  <c r="K2037" i="46"/>
  <c r="K2036" i="46"/>
  <c r="K2035" i="46"/>
  <c r="K2034" i="46"/>
  <c r="K2031" i="46"/>
  <c r="K2030" i="46"/>
  <c r="K2029" i="46"/>
  <c r="K2028" i="46"/>
  <c r="K2027" i="46"/>
  <c r="K2026" i="46"/>
  <c r="K2025" i="46"/>
  <c r="K2023" i="46"/>
  <c r="K2021" i="46"/>
  <c r="K2020" i="46"/>
  <c r="K2019" i="46"/>
  <c r="K2018" i="46"/>
  <c r="K2017" i="46"/>
  <c r="K2016" i="46"/>
  <c r="K2015" i="46"/>
  <c r="K2014" i="46"/>
  <c r="K2013" i="46"/>
  <c r="K2011" i="46"/>
  <c r="K2010" i="46"/>
  <c r="K2009" i="46"/>
  <c r="K2008" i="46"/>
  <c r="K2006" i="46"/>
  <c r="K2005" i="46"/>
  <c r="K2004" i="46"/>
  <c r="K2001" i="46"/>
  <c r="K1999" i="46"/>
  <c r="K1997" i="46"/>
  <c r="K1996" i="46"/>
  <c r="K1995" i="46"/>
  <c r="K1990" i="46"/>
  <c r="K1989" i="46"/>
  <c r="K1986" i="46"/>
  <c r="K1983" i="46"/>
  <c r="K1982" i="46"/>
  <c r="K1980" i="46"/>
  <c r="K1979" i="46"/>
  <c r="K1975" i="46"/>
  <c r="K1971" i="46"/>
  <c r="K1969" i="46"/>
  <c r="K1968" i="46"/>
  <c r="K1967" i="46"/>
  <c r="K1966" i="46"/>
  <c r="K1965" i="46"/>
  <c r="K1964" i="46"/>
  <c r="K1960" i="46"/>
  <c r="K1958" i="46"/>
  <c r="K1955" i="46"/>
  <c r="K1952" i="46"/>
  <c r="K1949" i="46"/>
  <c r="K1948" i="46"/>
  <c r="K1947" i="46"/>
  <c r="K1946" i="46"/>
  <c r="K1943" i="46"/>
  <c r="K1942" i="46"/>
  <c r="K1941" i="46"/>
  <c r="K1940" i="46"/>
  <c r="K1939" i="46"/>
  <c r="K1938" i="46"/>
  <c r="K1937" i="46"/>
  <c r="K1935" i="46"/>
  <c r="K1934" i="46"/>
  <c r="K1933" i="46"/>
  <c r="K1932" i="46"/>
  <c r="K1931" i="46"/>
  <c r="K1930" i="46"/>
  <c r="K1929" i="46"/>
  <c r="K1928" i="46"/>
  <c r="K1927" i="46"/>
  <c r="K1925" i="46"/>
  <c r="K1924" i="46"/>
  <c r="K1923" i="46"/>
  <c r="K1922" i="46"/>
  <c r="K1921" i="46"/>
  <c r="K1920" i="46"/>
  <c r="K1918" i="46"/>
  <c r="K1917" i="46"/>
  <c r="K1916" i="46"/>
  <c r="K1913" i="46"/>
  <c r="K1911" i="46"/>
  <c r="K1910" i="46"/>
  <c r="K1908" i="46"/>
  <c r="K1906" i="46"/>
  <c r="K1903" i="46"/>
  <c r="K1902" i="46"/>
  <c r="K1900" i="46"/>
  <c r="K1898" i="46"/>
  <c r="K1897" i="46"/>
  <c r="K1892" i="46"/>
  <c r="K1889" i="46"/>
  <c r="K1886" i="46"/>
  <c r="K1884" i="46"/>
  <c r="K1883" i="46"/>
  <c r="K1882" i="46"/>
  <c r="K1881" i="46"/>
  <c r="K1878" i="46"/>
  <c r="K1875" i="46"/>
  <c r="K1874" i="46"/>
  <c r="K1871" i="46"/>
  <c r="K1870" i="46"/>
  <c r="K1869" i="46"/>
  <c r="K1866" i="46"/>
  <c r="K1865" i="46"/>
  <c r="K1864" i="46"/>
  <c r="K1863" i="46"/>
  <c r="K1862" i="46"/>
  <c r="K1861" i="46"/>
  <c r="K1859" i="46"/>
  <c r="K1857" i="46"/>
  <c r="K1856" i="46"/>
  <c r="K1855" i="46"/>
  <c r="K1854" i="46"/>
  <c r="K1853" i="46"/>
  <c r="K1852" i="46"/>
  <c r="K1851" i="46"/>
  <c r="K1850" i="46"/>
  <c r="K1849" i="46"/>
  <c r="K1847" i="46"/>
  <c r="K1846" i="46"/>
  <c r="K1845" i="46"/>
  <c r="K1844" i="46"/>
  <c r="K1843" i="46"/>
  <c r="K1841" i="46"/>
  <c r="K1840" i="46"/>
  <c r="K1839" i="46"/>
  <c r="K1836" i="46"/>
  <c r="K1834" i="46"/>
  <c r="K1832" i="46"/>
  <c r="K1831" i="46"/>
  <c r="K1830" i="46"/>
  <c r="K1827" i="46"/>
  <c r="K1824" i="46"/>
  <c r="K1821" i="46"/>
  <c r="K1820" i="46"/>
  <c r="K1818" i="46"/>
  <c r="K1816" i="46"/>
  <c r="K1813" i="46"/>
  <c r="K1811" i="46"/>
  <c r="K1806" i="46"/>
  <c r="K1804" i="46"/>
  <c r="K1803" i="46"/>
  <c r="K1802" i="46"/>
  <c r="K1798" i="46"/>
  <c r="K1795" i="46"/>
  <c r="K1792" i="46"/>
  <c r="K1790" i="46"/>
  <c r="K1789" i="46"/>
  <c r="K1788" i="46"/>
  <c r="K1787" i="46"/>
  <c r="K1784" i="46"/>
  <c r="K1781" i="46"/>
  <c r="K1778" i="46"/>
  <c r="K1777" i="46"/>
  <c r="K1774" i="46"/>
  <c r="K1773" i="46"/>
  <c r="K1772" i="46"/>
  <c r="K1771" i="46"/>
  <c r="K1770" i="46"/>
  <c r="K1768" i="46"/>
  <c r="K1767" i="46"/>
  <c r="K1766" i="46"/>
  <c r="K1765" i="46"/>
  <c r="K1764" i="46"/>
  <c r="K1763" i="46"/>
  <c r="K1762" i="46"/>
  <c r="K1761" i="46"/>
  <c r="K1759" i="46"/>
  <c r="K1758" i="46"/>
  <c r="K1757" i="46"/>
  <c r="K1756" i="46"/>
  <c r="K1755" i="46"/>
  <c r="K1753" i="46"/>
  <c r="K1752" i="46"/>
  <c r="K1751" i="46"/>
  <c r="K1748" i="46"/>
  <c r="K1746" i="46"/>
  <c r="K1744" i="46"/>
  <c r="K1739" i="46"/>
  <c r="K1736" i="46"/>
  <c r="K1735" i="46"/>
  <c r="K1734" i="46"/>
  <c r="K1732" i="46"/>
  <c r="K1729" i="46"/>
  <c r="K1728" i="46"/>
  <c r="K1726" i="46"/>
  <c r="K1722" i="46"/>
  <c r="K1720" i="46"/>
  <c r="K1719" i="46"/>
  <c r="K1716" i="46"/>
  <c r="K1713" i="46"/>
  <c r="K1712" i="46"/>
  <c r="K1711" i="46"/>
  <c r="K1707" i="46"/>
  <c r="K1706" i="46"/>
  <c r="K1703" i="46"/>
  <c r="K1701" i="46"/>
  <c r="K1698" i="46"/>
  <c r="K1695" i="46"/>
  <c r="K1692" i="46"/>
  <c r="K1691" i="46"/>
  <c r="K1690" i="46"/>
  <c r="K1689" i="46"/>
  <c r="K1686" i="46"/>
  <c r="K1685" i="46"/>
  <c r="K1682" i="46"/>
  <c r="K1679" i="46"/>
  <c r="K1678" i="46"/>
  <c r="K1675" i="46"/>
  <c r="K1674" i="46"/>
  <c r="K1673" i="46"/>
  <c r="K1672" i="46"/>
  <c r="K1671" i="46"/>
  <c r="K1670" i="46"/>
  <c r="K1669" i="46"/>
  <c r="K1667" i="46"/>
  <c r="K1665" i="46"/>
  <c r="K1664" i="46"/>
  <c r="K1663" i="46"/>
  <c r="K1662" i="46"/>
  <c r="K1661" i="46"/>
  <c r="K1660" i="46"/>
  <c r="K1659" i="46"/>
  <c r="K1658" i="46"/>
  <c r="K1656" i="46"/>
  <c r="K1655" i="46"/>
  <c r="K1654" i="46"/>
  <c r="K1653" i="46"/>
  <c r="K1652" i="46"/>
  <c r="K1650" i="46"/>
  <c r="K1649" i="46"/>
  <c r="K1648" i="46"/>
  <c r="K1647" i="46"/>
  <c r="K1644" i="46"/>
  <c r="K1642" i="46"/>
  <c r="K1640" i="46"/>
  <c r="K1639" i="46"/>
  <c r="K1633" i="46"/>
  <c r="K1630" i="46"/>
  <c r="K1629" i="46"/>
  <c r="K1625" i="46"/>
  <c r="K1624" i="46"/>
  <c r="K1622" i="46"/>
  <c r="K1621" i="46"/>
  <c r="K1620" i="46"/>
  <c r="K1616" i="46"/>
  <c r="K1614" i="46"/>
  <c r="K1610" i="46"/>
  <c r="K1608" i="46"/>
  <c r="K1605" i="46"/>
  <c r="K1604" i="46"/>
  <c r="K1601" i="46"/>
  <c r="K1600" i="46"/>
  <c r="K1599" i="46"/>
  <c r="K1598" i="46"/>
  <c r="K1597" i="46"/>
  <c r="K1596" i="46"/>
  <c r="K1595" i="46"/>
  <c r="K1593" i="46"/>
  <c r="K1591" i="46"/>
  <c r="K1590" i="46"/>
  <c r="K1589" i="46"/>
  <c r="K1588" i="46"/>
  <c r="K1587" i="46"/>
  <c r="K1586" i="46"/>
  <c r="K1585" i="46"/>
  <c r="K1584" i="46"/>
  <c r="K1582" i="46"/>
  <c r="K1581" i="46"/>
  <c r="K1580" i="46"/>
  <c r="K1579" i="46"/>
  <c r="K1577" i="46"/>
  <c r="K1576" i="46"/>
  <c r="K1575" i="46"/>
  <c r="K1574" i="46"/>
  <c r="K1571" i="46"/>
  <c r="K1569" i="46"/>
  <c r="K1567" i="46"/>
  <c r="K1562" i="46"/>
  <c r="K1559" i="46"/>
  <c r="K1558" i="46"/>
  <c r="K1555" i="46"/>
  <c r="K1551" i="46"/>
  <c r="K1550" i="46"/>
  <c r="K1549" i="46"/>
  <c r="K1548" i="46"/>
  <c r="K1545" i="46"/>
  <c r="K1544" i="46"/>
  <c r="K1543" i="46"/>
  <c r="K1539" i="46"/>
  <c r="K1536" i="46"/>
  <c r="K1534" i="46"/>
  <c r="K1533" i="46"/>
  <c r="K1532" i="46"/>
  <c r="K1531" i="46"/>
  <c r="K1530" i="46"/>
  <c r="K1528" i="46"/>
  <c r="K1526" i="46"/>
  <c r="K1525" i="46"/>
  <c r="K1524" i="46"/>
  <c r="K1521" i="46"/>
  <c r="K1520" i="46"/>
  <c r="K1517" i="46"/>
  <c r="K1515" i="46"/>
  <c r="K1513" i="46"/>
  <c r="K1512" i="46"/>
  <c r="K1511" i="46"/>
  <c r="K1510" i="46"/>
  <c r="K1509" i="46"/>
  <c r="K1508" i="46"/>
  <c r="K1507" i="46"/>
  <c r="K1505" i="46"/>
  <c r="K1503" i="46"/>
  <c r="K1502" i="46"/>
  <c r="K1501" i="46"/>
  <c r="K1498" i="46"/>
  <c r="K1496" i="46"/>
  <c r="K1494" i="46"/>
  <c r="K1493" i="46"/>
  <c r="K1490" i="46"/>
  <c r="K1489" i="46"/>
  <c r="K1486" i="46"/>
  <c r="K1484" i="46"/>
  <c r="K1482" i="46"/>
  <c r="K1481" i="46"/>
  <c r="K1480" i="46"/>
  <c r="K1479" i="46"/>
  <c r="K1478" i="46"/>
  <c r="K1477" i="46"/>
  <c r="K1476" i="46"/>
  <c r="K1474" i="46"/>
  <c r="K1472" i="46"/>
  <c r="K1471" i="46"/>
  <c r="K1470" i="46"/>
  <c r="K1467" i="46"/>
  <c r="K1465" i="46"/>
  <c r="K1463" i="46"/>
  <c r="K1462" i="46"/>
  <c r="K1458" i="46"/>
  <c r="K1455" i="46"/>
  <c r="K1454" i="46"/>
  <c r="K1451" i="46"/>
  <c r="K1448" i="46"/>
  <c r="K1445" i="46"/>
  <c r="K1441" i="46"/>
  <c r="K1439" i="46"/>
  <c r="K1436" i="46"/>
  <c r="K1434" i="46"/>
  <c r="K1433" i="46"/>
  <c r="K1432" i="46"/>
  <c r="K1431" i="46"/>
  <c r="K1428" i="46"/>
  <c r="K1427" i="46"/>
  <c r="K1424" i="46"/>
  <c r="K1421" i="46"/>
  <c r="K1420" i="46"/>
  <c r="K1417" i="46"/>
  <c r="K1415" i="46"/>
  <c r="K1414" i="46"/>
  <c r="K1413" i="46"/>
  <c r="K1412" i="46"/>
  <c r="K1411" i="46"/>
  <c r="K1410" i="46"/>
  <c r="K1409" i="46"/>
  <c r="K1408" i="46"/>
  <c r="K1406" i="46"/>
  <c r="K1405" i="46"/>
  <c r="K1403" i="46"/>
  <c r="K1402" i="46"/>
  <c r="K1401" i="46"/>
  <c r="K1398" i="46"/>
  <c r="K1396" i="46"/>
  <c r="K1394" i="46"/>
  <c r="K1393" i="46"/>
  <c r="K1390" i="46"/>
  <c r="K1388" i="46"/>
  <c r="K1386" i="46"/>
  <c r="K1384" i="46"/>
  <c r="K1381" i="46"/>
  <c r="K1378" i="46"/>
  <c r="K1377" i="46"/>
  <c r="K1375" i="46"/>
  <c r="K1373" i="46"/>
  <c r="K1370" i="46"/>
  <c r="K1369" i="46"/>
  <c r="K1368" i="46"/>
  <c r="K1367" i="46"/>
  <c r="K1364" i="46"/>
  <c r="K1363" i="46"/>
  <c r="K1360" i="46"/>
  <c r="K1358" i="46"/>
  <c r="K1357" i="46"/>
  <c r="K1356" i="46"/>
  <c r="K1353" i="46"/>
  <c r="K1351" i="46"/>
  <c r="K1348" i="46"/>
  <c r="K1346" i="46"/>
  <c r="K1343" i="46"/>
  <c r="K1341" i="46"/>
  <c r="K1340" i="46"/>
  <c r="K1338" i="46"/>
  <c r="K1337" i="46"/>
  <c r="K1336" i="46"/>
  <c r="K1335" i="46"/>
  <c r="K1334" i="46"/>
  <c r="K1332" i="46"/>
  <c r="K1329" i="46"/>
  <c r="K1328" i="46"/>
  <c r="K1327" i="46"/>
  <c r="K1324" i="46"/>
  <c r="K1323" i="46"/>
  <c r="K1321" i="46"/>
  <c r="K1319" i="46"/>
  <c r="K1316" i="46"/>
  <c r="K1313" i="46"/>
  <c r="K1312" i="46"/>
  <c r="K1311" i="46"/>
  <c r="K1310" i="46"/>
  <c r="K1307" i="46"/>
  <c r="K1306" i="46"/>
  <c r="K1303" i="46"/>
  <c r="K1302" i="46"/>
  <c r="K1300" i="46"/>
  <c r="K1299" i="46"/>
  <c r="K1298" i="46"/>
  <c r="K1297" i="46"/>
  <c r="K1296" i="46"/>
  <c r="K1295" i="46"/>
  <c r="K1294" i="46"/>
  <c r="K1293" i="46"/>
  <c r="K1292" i="46"/>
  <c r="K1291" i="46"/>
  <c r="K1290" i="46"/>
  <c r="K1288" i="46"/>
  <c r="K1287" i="46"/>
  <c r="K1285" i="46"/>
  <c r="K1284" i="46"/>
  <c r="K1283" i="46"/>
  <c r="K1280" i="46"/>
  <c r="K1279" i="46"/>
  <c r="K1277" i="46"/>
  <c r="K1275" i="46"/>
  <c r="K1274" i="46"/>
  <c r="K1273" i="46"/>
  <c r="K1270" i="46"/>
  <c r="K1267" i="46"/>
  <c r="K1265" i="46"/>
  <c r="K1264" i="46"/>
  <c r="K1263" i="46"/>
  <c r="K1262" i="46"/>
  <c r="K1261" i="46"/>
  <c r="K1260" i="46"/>
  <c r="K1259" i="46"/>
  <c r="K1258" i="46"/>
  <c r="K1257" i="46"/>
  <c r="K1255" i="46"/>
  <c r="K1254" i="46"/>
  <c r="K1252" i="46"/>
  <c r="K1251" i="46"/>
  <c r="K1245" i="46"/>
  <c r="K1241" i="46"/>
  <c r="K1239" i="46"/>
  <c r="K1238" i="46"/>
  <c r="K1234" i="46"/>
  <c r="K1231" i="46"/>
  <c r="K1229" i="46"/>
  <c r="K1225" i="46"/>
  <c r="K1221" i="46"/>
  <c r="K1217" i="46"/>
  <c r="K1215" i="46"/>
  <c r="K1211" i="46"/>
  <c r="K1205" i="46"/>
  <c r="K1201" i="46"/>
  <c r="K1199" i="46"/>
  <c r="K1195" i="46"/>
  <c r="K1194" i="46"/>
  <c r="K1192" i="46"/>
  <c r="K1191" i="46"/>
  <c r="K1186" i="46"/>
  <c r="K1183" i="46"/>
  <c r="K1180" i="46"/>
  <c r="K1178" i="46"/>
  <c r="K1177" i="46"/>
  <c r="K1175" i="46"/>
  <c r="K1173" i="46"/>
  <c r="K1170" i="46"/>
  <c r="K1168" i="46"/>
  <c r="K1165" i="46"/>
  <c r="K1162" i="46"/>
  <c r="K1159" i="46"/>
  <c r="K1157" i="46"/>
  <c r="K1156" i="46"/>
  <c r="K1154" i="46"/>
  <c r="K1152" i="46"/>
  <c r="K1149" i="46"/>
  <c r="K1147" i="46"/>
  <c r="K1143" i="46"/>
  <c r="K1139" i="46"/>
  <c r="K1137" i="46"/>
  <c r="K1133" i="46"/>
  <c r="K1131" i="46"/>
  <c r="K1127" i="46"/>
  <c r="K1125" i="46"/>
  <c r="K1121" i="46"/>
  <c r="K1117" i="46"/>
  <c r="K1114" i="46"/>
  <c r="K1113" i="46"/>
  <c r="K1110" i="46"/>
  <c r="K1109" i="46"/>
  <c r="K1107" i="46"/>
  <c r="K1106" i="46"/>
  <c r="K1105" i="46"/>
  <c r="K1103" i="46"/>
  <c r="K1102" i="46"/>
  <c r="K1098" i="46"/>
  <c r="K1094" i="46"/>
  <c r="K1090" i="46"/>
  <c r="K1086" i="46"/>
  <c r="K1085" i="46"/>
  <c r="K1081" i="46"/>
  <c r="K1080" i="46"/>
  <c r="K1077" i="46"/>
  <c r="K1076" i="46"/>
  <c r="K1072" i="46"/>
  <c r="K1068" i="46"/>
  <c r="K1064" i="46"/>
  <c r="K1063" i="46"/>
  <c r="K1058" i="46"/>
  <c r="K1056" i="46"/>
  <c r="K1055" i="46"/>
  <c r="K1054" i="46"/>
  <c r="K1051" i="46"/>
  <c r="K1049" i="46"/>
  <c r="K1047" i="46"/>
  <c r="K1045" i="46"/>
  <c r="K1042" i="46"/>
  <c r="K1041" i="46"/>
  <c r="K1040" i="46"/>
  <c r="K1039" i="46"/>
  <c r="K1036" i="46"/>
  <c r="K1035" i="46"/>
  <c r="K1034" i="46"/>
  <c r="K1032" i="46"/>
  <c r="K1031" i="46"/>
  <c r="K1027" i="46"/>
  <c r="K1023" i="46"/>
  <c r="K1021" i="46"/>
  <c r="K1017" i="46"/>
  <c r="K1016" i="46"/>
  <c r="K1013" i="46"/>
  <c r="K1009" i="46"/>
  <c r="K1005" i="46"/>
  <c r="K1003" i="46"/>
  <c r="K999" i="46"/>
  <c r="K998" i="46"/>
  <c r="K995" i="46"/>
  <c r="K992" i="46"/>
  <c r="K990" i="46"/>
  <c r="K987" i="46"/>
  <c r="K984" i="46"/>
  <c r="K982" i="46"/>
  <c r="K979" i="46"/>
  <c r="K975" i="46"/>
  <c r="K974" i="46"/>
  <c r="K973" i="46"/>
  <c r="K972" i="46"/>
  <c r="K970" i="46"/>
  <c r="K969" i="46"/>
  <c r="K966" i="46"/>
  <c r="K964" i="46"/>
  <c r="K961" i="46"/>
  <c r="K960" i="46"/>
  <c r="K959" i="46"/>
  <c r="K958" i="46"/>
  <c r="K956" i="46"/>
  <c r="K955" i="46"/>
  <c r="K952" i="46"/>
  <c r="K950" i="46"/>
  <c r="K947" i="46"/>
  <c r="K946" i="46"/>
  <c r="K945" i="46"/>
  <c r="K944" i="46"/>
  <c r="K942" i="46"/>
  <c r="K938" i="46"/>
  <c r="K936" i="46"/>
  <c r="K933" i="46"/>
  <c r="K931" i="46"/>
  <c r="K928" i="46"/>
  <c r="K926" i="46"/>
  <c r="K923" i="46"/>
  <c r="K921" i="46"/>
  <c r="K918" i="46"/>
  <c r="K916" i="46"/>
  <c r="K913" i="46"/>
  <c r="K911" i="46"/>
  <c r="K907" i="46"/>
  <c r="K906" i="46"/>
  <c r="K904" i="46"/>
  <c r="K901" i="46"/>
  <c r="K899" i="46"/>
  <c r="K896" i="46"/>
  <c r="K894" i="46"/>
  <c r="K891" i="46"/>
  <c r="K890" i="46"/>
  <c r="K888" i="46"/>
  <c r="K885" i="46"/>
  <c r="K883" i="46"/>
  <c r="K880" i="46"/>
  <c r="K879" i="46"/>
  <c r="K877" i="46"/>
  <c r="K873" i="46"/>
  <c r="K871" i="46"/>
  <c r="K870" i="46"/>
  <c r="K869" i="46"/>
  <c r="K868" i="46"/>
  <c r="K865" i="46"/>
  <c r="K862" i="46"/>
  <c r="K858" i="46"/>
  <c r="K855" i="46"/>
  <c r="K852" i="46"/>
  <c r="K851" i="46"/>
  <c r="K848" i="46"/>
  <c r="K845" i="46"/>
  <c r="K844" i="46"/>
  <c r="K841" i="46"/>
  <c r="K839" i="46"/>
  <c r="K838" i="46"/>
  <c r="K834" i="46"/>
  <c r="K830" i="46"/>
  <c r="K826" i="46"/>
  <c r="K822" i="46"/>
  <c r="K819" i="46"/>
  <c r="K816" i="46"/>
  <c r="K812" i="46"/>
  <c r="K808" i="46"/>
  <c r="K804" i="46"/>
  <c r="K798" i="46"/>
  <c r="K795" i="46"/>
  <c r="K793" i="46"/>
  <c r="K792" i="46"/>
  <c r="K791" i="46"/>
  <c r="K789" i="46"/>
  <c r="K786" i="46"/>
  <c r="K784" i="46"/>
  <c r="K781" i="46"/>
  <c r="K778" i="46"/>
  <c r="K776" i="46"/>
  <c r="K775" i="46"/>
  <c r="K774" i="46"/>
  <c r="K772" i="46"/>
  <c r="K769" i="46"/>
  <c r="K767" i="46"/>
  <c r="K763" i="46"/>
  <c r="K759" i="46"/>
  <c r="K756" i="46"/>
  <c r="K754" i="46"/>
  <c r="K753" i="46"/>
  <c r="K752" i="46"/>
  <c r="K750" i="46"/>
  <c r="K747" i="46"/>
  <c r="K745" i="46"/>
  <c r="K742" i="46"/>
  <c r="K739" i="46"/>
  <c r="K737" i="46"/>
  <c r="K736" i="46"/>
  <c r="K735" i="46"/>
  <c r="K733" i="46"/>
  <c r="K730" i="46"/>
  <c r="K728" i="46"/>
  <c r="K725" i="46"/>
  <c r="K722" i="46"/>
  <c r="K720" i="46"/>
  <c r="K719" i="46"/>
  <c r="K718" i="46"/>
  <c r="K716" i="46"/>
  <c r="K713" i="46"/>
  <c r="K711" i="46"/>
  <c r="K707" i="46"/>
  <c r="K704" i="46"/>
  <c r="K702" i="46"/>
  <c r="K699" i="46"/>
  <c r="K696" i="46"/>
  <c r="K695" i="46"/>
  <c r="K693" i="46"/>
  <c r="K690" i="46"/>
  <c r="K688" i="46"/>
  <c r="K685" i="46"/>
  <c r="K682" i="46"/>
  <c r="K681" i="46"/>
  <c r="K679" i="46"/>
  <c r="K676" i="46"/>
  <c r="K674" i="46"/>
  <c r="K670" i="46"/>
  <c r="K667" i="46"/>
  <c r="K663" i="46"/>
  <c r="K661" i="46"/>
  <c r="K658" i="46"/>
  <c r="K657" i="46"/>
  <c r="K654" i="46"/>
  <c r="K652" i="46"/>
  <c r="K651" i="46"/>
  <c r="K650" i="46"/>
  <c r="K649" i="46"/>
  <c r="K647" i="46"/>
  <c r="K646" i="46"/>
  <c r="K642" i="46"/>
  <c r="K638" i="46"/>
  <c r="K635" i="46"/>
  <c r="K634" i="46"/>
  <c r="K630" i="46"/>
  <c r="K628" i="46"/>
  <c r="K624" i="46"/>
  <c r="K620" i="46"/>
  <c r="K617" i="46"/>
  <c r="K613" i="46"/>
  <c r="K612" i="46"/>
  <c r="K607" i="46"/>
  <c r="K605" i="46"/>
  <c r="K603" i="46"/>
  <c r="K600" i="46"/>
  <c r="K598" i="46"/>
  <c r="K595" i="46"/>
  <c r="K593" i="46"/>
  <c r="K591" i="46"/>
  <c r="K588" i="46"/>
  <c r="K586" i="46"/>
  <c r="K583" i="46"/>
  <c r="K581" i="46"/>
  <c r="K577" i="46"/>
  <c r="K575" i="46"/>
  <c r="K572" i="46"/>
  <c r="K570" i="46"/>
  <c r="K568" i="46"/>
  <c r="K567" i="46"/>
  <c r="K566" i="46"/>
  <c r="K565" i="46"/>
  <c r="K563" i="46"/>
  <c r="K561" i="46"/>
  <c r="K558" i="46"/>
  <c r="K556" i="46"/>
  <c r="K553" i="46"/>
  <c r="K552" i="46"/>
  <c r="K550" i="46"/>
  <c r="K547" i="46"/>
  <c r="K545" i="46"/>
  <c r="K542" i="46"/>
  <c r="K540" i="46"/>
  <c r="K538" i="46"/>
  <c r="K537" i="46"/>
  <c r="K536" i="46"/>
  <c r="K535" i="46"/>
  <c r="K533" i="46"/>
  <c r="K531" i="46"/>
  <c r="K528" i="46"/>
  <c r="K526" i="46"/>
  <c r="K522" i="46"/>
  <c r="K520" i="46"/>
  <c r="K518" i="46"/>
  <c r="K517" i="46"/>
  <c r="K516" i="46"/>
  <c r="K514" i="46"/>
  <c r="K511" i="46"/>
  <c r="K509" i="46"/>
  <c r="K506" i="46"/>
  <c r="K504" i="46"/>
  <c r="K502" i="46"/>
  <c r="K501" i="46"/>
  <c r="K500" i="46"/>
  <c r="K498" i="46"/>
  <c r="K495" i="46"/>
  <c r="K493" i="46"/>
  <c r="K489" i="46"/>
  <c r="K487" i="46"/>
  <c r="K484" i="46"/>
  <c r="K481" i="46"/>
  <c r="K479" i="46"/>
  <c r="K478" i="46"/>
  <c r="K477" i="46"/>
  <c r="K475" i="46"/>
  <c r="K473" i="46"/>
  <c r="K470" i="46"/>
  <c r="K468" i="46"/>
  <c r="K465" i="46"/>
  <c r="K463" i="46"/>
  <c r="K460" i="46"/>
  <c r="K457" i="46"/>
  <c r="K455" i="46"/>
  <c r="K454" i="46"/>
  <c r="K453" i="46"/>
  <c r="K451" i="46"/>
  <c r="K449" i="46"/>
  <c r="K446" i="46"/>
  <c r="K444" i="46"/>
  <c r="K441" i="46"/>
  <c r="K438" i="46"/>
  <c r="K435" i="46"/>
  <c r="K434" i="46"/>
  <c r="K432" i="46"/>
  <c r="K428" i="46"/>
  <c r="K424" i="46"/>
  <c r="K423" i="46"/>
  <c r="K420" i="46"/>
  <c r="K418" i="46"/>
  <c r="K415" i="46"/>
  <c r="K414" i="46"/>
  <c r="K411" i="46"/>
  <c r="K409" i="46"/>
  <c r="K405" i="46"/>
  <c r="K401" i="46"/>
  <c r="K397" i="46"/>
  <c r="K393" i="46"/>
  <c r="K389" i="46"/>
  <c r="K387" i="46"/>
  <c r="K384" i="46"/>
  <c r="K380" i="46"/>
  <c r="K376" i="46"/>
  <c r="K373" i="46"/>
  <c r="K370" i="46"/>
  <c r="K366" i="46"/>
  <c r="K363" i="46"/>
  <c r="K360" i="46"/>
  <c r="K358" i="46"/>
  <c r="K355" i="46"/>
  <c r="K353" i="46"/>
  <c r="K352" i="46"/>
  <c r="K351" i="46"/>
  <c r="K348" i="46"/>
  <c r="K347" i="46"/>
  <c r="K344" i="46"/>
  <c r="K343" i="46"/>
  <c r="K341" i="46"/>
  <c r="K340" i="46"/>
  <c r="K339" i="46"/>
  <c r="K338" i="46"/>
  <c r="K336" i="46"/>
  <c r="K333" i="46"/>
  <c r="K330" i="46"/>
  <c r="K328" i="46"/>
  <c r="K325" i="46"/>
  <c r="K323" i="46"/>
  <c r="K322" i="46"/>
  <c r="K321" i="46"/>
  <c r="K320" i="46"/>
  <c r="K317" i="46"/>
  <c r="K316" i="46"/>
  <c r="K313" i="46"/>
  <c r="K312" i="46"/>
  <c r="K309" i="46"/>
  <c r="K308" i="46"/>
  <c r="K307" i="46"/>
  <c r="K304" i="46"/>
  <c r="K303" i="46"/>
  <c r="K302" i="46"/>
  <c r="K301" i="46"/>
  <c r="K300" i="46"/>
  <c r="K299" i="46"/>
  <c r="K297" i="46"/>
  <c r="K295" i="46"/>
  <c r="K294" i="46"/>
  <c r="K293" i="46"/>
  <c r="K292" i="46"/>
  <c r="K291" i="46"/>
  <c r="K290" i="46"/>
  <c r="K289" i="46"/>
  <c r="K288" i="46"/>
  <c r="K287" i="46"/>
  <c r="K285" i="46"/>
  <c r="K284" i="46"/>
  <c r="K283" i="46"/>
  <c r="K282" i="46"/>
  <c r="K281" i="46"/>
  <c r="K279" i="46"/>
  <c r="K278" i="46"/>
  <c r="K277" i="46"/>
  <c r="K274" i="46"/>
  <c r="K273" i="46"/>
  <c r="K271" i="46"/>
  <c r="K269" i="46"/>
  <c r="K268" i="46"/>
  <c r="K267" i="46"/>
  <c r="K262" i="46"/>
  <c r="K260" i="46"/>
  <c r="K259" i="46"/>
  <c r="K257" i="46"/>
  <c r="K256" i="46"/>
  <c r="K254" i="46"/>
  <c r="K251" i="46"/>
  <c r="K249" i="46"/>
  <c r="K246" i="46"/>
  <c r="K244" i="46"/>
  <c r="K243" i="46"/>
  <c r="K241" i="46"/>
  <c r="K240" i="46"/>
  <c r="K238" i="46"/>
  <c r="K235" i="46"/>
  <c r="K233" i="46"/>
  <c r="K229" i="46"/>
  <c r="K226" i="46"/>
  <c r="K222" i="46"/>
  <c r="K219" i="46"/>
  <c r="K215" i="46"/>
  <c r="K211" i="46"/>
  <c r="K209" i="46"/>
  <c r="K207" i="46"/>
  <c r="K206" i="46"/>
  <c r="K205" i="46"/>
  <c r="K204" i="46"/>
  <c r="K200" i="46"/>
  <c r="K197" i="46"/>
  <c r="K196" i="46"/>
  <c r="K192" i="46"/>
  <c r="K189" i="46"/>
  <c r="K185" i="46"/>
  <c r="K182" i="46"/>
  <c r="K179" i="46"/>
  <c r="K176" i="46"/>
  <c r="K173" i="46"/>
  <c r="K172" i="46"/>
  <c r="K171" i="46"/>
  <c r="K167" i="46"/>
  <c r="K164" i="46"/>
  <c r="K154" i="46"/>
  <c r="K151" i="46"/>
  <c r="K148" i="46"/>
  <c r="K147" i="46"/>
  <c r="K145" i="46"/>
  <c r="K141" i="46"/>
  <c r="K139" i="46"/>
  <c r="K136" i="46"/>
  <c r="K132" i="46"/>
  <c r="K129" i="46"/>
  <c r="K128" i="46"/>
  <c r="K124" i="46"/>
  <c r="K121" i="46"/>
  <c r="K118" i="46"/>
  <c r="K117" i="46"/>
  <c r="K113" i="46"/>
  <c r="K112" i="46"/>
  <c r="K109" i="46"/>
  <c r="K106" i="46"/>
  <c r="K105" i="46"/>
  <c r="K103" i="46"/>
  <c r="K100" i="46"/>
  <c r="K98" i="46"/>
  <c r="K97" i="46"/>
  <c r="K93" i="46"/>
  <c r="K91" i="46"/>
  <c r="K90" i="46"/>
  <c r="K87" i="46"/>
  <c r="K86" i="46"/>
  <c r="K83" i="46"/>
  <c r="K82" i="46"/>
  <c r="K81" i="46"/>
  <c r="K80" i="46"/>
  <c r="K78" i="46"/>
  <c r="K74" i="46"/>
  <c r="K71" i="46"/>
  <c r="K69" i="46"/>
  <c r="K68" i="46"/>
  <c r="K67" i="46"/>
  <c r="K65" i="46"/>
  <c r="K61" i="46"/>
  <c r="K60" i="46"/>
  <c r="K59" i="46"/>
  <c r="K58" i="46"/>
  <c r="K57" i="46"/>
  <c r="K54" i="46"/>
  <c r="K51" i="46"/>
  <c r="K50" i="46"/>
  <c r="K49" i="46"/>
  <c r="K46" i="46"/>
  <c r="K45" i="46"/>
  <c r="K44" i="46"/>
  <c r="K43" i="46"/>
  <c r="K42" i="46"/>
  <c r="K41" i="46"/>
  <c r="K39" i="46"/>
  <c r="K37" i="46"/>
  <c r="K36" i="46"/>
  <c r="K35" i="46"/>
  <c r="K34" i="46"/>
  <c r="K33" i="46"/>
  <c r="K32" i="46"/>
  <c r="K31" i="46"/>
  <c r="K30" i="46"/>
  <c r="K28" i="46"/>
  <c r="K27" i="46"/>
  <c r="K26" i="46"/>
  <c r="K25" i="46"/>
  <c r="K24" i="46"/>
  <c r="K22" i="46"/>
  <c r="K21" i="46"/>
  <c r="K20" i="46"/>
  <c r="K19" i="46"/>
  <c r="K16" i="46"/>
  <c r="K14" i="46"/>
  <c r="K12" i="46"/>
  <c r="K11" i="46"/>
  <c r="K10" i="46"/>
  <c r="K155" i="46" l="1"/>
  <c r="K156" i="46"/>
  <c r="I422" i="46"/>
  <c r="J422" i="46"/>
  <c r="H422" i="46"/>
  <c r="K422" i="46" l="1"/>
  <c r="I413" i="46"/>
  <c r="J413" i="46"/>
  <c r="H413" i="46"/>
  <c r="K413" i="46" l="1"/>
  <c r="I2971" i="46"/>
  <c r="J2971" i="46"/>
  <c r="I2969" i="46"/>
  <c r="J2969" i="46"/>
  <c r="H2971" i="46"/>
  <c r="H2969" i="46"/>
  <c r="I2968" i="46" l="1"/>
  <c r="K2971" i="46"/>
  <c r="J2968" i="46"/>
  <c r="H2968" i="46"/>
  <c r="K2969" i="46"/>
  <c r="K2968" i="46" l="1"/>
  <c r="J2181" i="46"/>
  <c r="J2180" i="46" s="1"/>
  <c r="I2181" i="46"/>
  <c r="I2180" i="46" s="1"/>
  <c r="H2181" i="46"/>
  <c r="K2181" i="46" l="1"/>
  <c r="H2180" i="46"/>
  <c r="K2180" i="46" s="1"/>
  <c r="J4219" i="46"/>
  <c r="J4218" i="46" s="1"/>
  <c r="I4219" i="46"/>
  <c r="I4218" i="46" s="1"/>
  <c r="H4219" i="46"/>
  <c r="J4216" i="46"/>
  <c r="J4215" i="46" s="1"/>
  <c r="I4216" i="46"/>
  <c r="I4215" i="46" s="1"/>
  <c r="H4216" i="46"/>
  <c r="J4212" i="46"/>
  <c r="J4211" i="46" s="1"/>
  <c r="I4212" i="46"/>
  <c r="I4211" i="46" s="1"/>
  <c r="H4212" i="46"/>
  <c r="J4200" i="46"/>
  <c r="J4199" i="46" s="1"/>
  <c r="I4200" i="46"/>
  <c r="H4200" i="46"/>
  <c r="J4195" i="46"/>
  <c r="J4194" i="46" s="1"/>
  <c r="I4195" i="46"/>
  <c r="I4194" i="46" s="1"/>
  <c r="H4195" i="46"/>
  <c r="J4187" i="46"/>
  <c r="I4187" i="46"/>
  <c r="H4187" i="46"/>
  <c r="J4177" i="46"/>
  <c r="I4177" i="46"/>
  <c r="H4177" i="46"/>
  <c r="J4172" i="46"/>
  <c r="I4172" i="46"/>
  <c r="H4172" i="46"/>
  <c r="J4167" i="46"/>
  <c r="I4167" i="46"/>
  <c r="H4167" i="46"/>
  <c r="J4164" i="46"/>
  <c r="I4164" i="46"/>
  <c r="H4164" i="46"/>
  <c r="J4162" i="46"/>
  <c r="I4162" i="46"/>
  <c r="H4162" i="46"/>
  <c r="J4158" i="46"/>
  <c r="I4158" i="46"/>
  <c r="H4158" i="46"/>
  <c r="J4134" i="46"/>
  <c r="J4133" i="46" s="1"/>
  <c r="I4134" i="46"/>
  <c r="I4133" i="46" s="1"/>
  <c r="H4134" i="46"/>
  <c r="J4130" i="46"/>
  <c r="J4129" i="46" s="1"/>
  <c r="I4130" i="46"/>
  <c r="I4129" i="46" s="1"/>
  <c r="H4130" i="46"/>
  <c r="J4127" i="46"/>
  <c r="I4127" i="46"/>
  <c r="H4127" i="46"/>
  <c r="J4125" i="46"/>
  <c r="I4125" i="46"/>
  <c r="H4125" i="46"/>
  <c r="J4102" i="46"/>
  <c r="J4101" i="46" s="1"/>
  <c r="I4102" i="46"/>
  <c r="I4101" i="46" s="1"/>
  <c r="H4102" i="46"/>
  <c r="J4096" i="46"/>
  <c r="J4095" i="46" s="1"/>
  <c r="I4096" i="46"/>
  <c r="I4095" i="46" s="1"/>
  <c r="H4096" i="46"/>
  <c r="J4099" i="46"/>
  <c r="J4098" i="46" s="1"/>
  <c r="I4099" i="46"/>
  <c r="I4098" i="46" s="1"/>
  <c r="H4099" i="46"/>
  <c r="J4086" i="46"/>
  <c r="J4085" i="46" s="1"/>
  <c r="I4086" i="46"/>
  <c r="I4085" i="46" s="1"/>
  <c r="H4086" i="46"/>
  <c r="J4072" i="46"/>
  <c r="I4072" i="46"/>
  <c r="H4072" i="46"/>
  <c r="J4069" i="46"/>
  <c r="I4069" i="46"/>
  <c r="H4069" i="46"/>
  <c r="J4066" i="46"/>
  <c r="J4065" i="46" s="1"/>
  <c r="I4066" i="46"/>
  <c r="I4065" i="46" s="1"/>
  <c r="H4066" i="46"/>
  <c r="J4062" i="46"/>
  <c r="J4061" i="46" s="1"/>
  <c r="I4062" i="46"/>
  <c r="H4062" i="46"/>
  <c r="J4054" i="46"/>
  <c r="I4054" i="46"/>
  <c r="H4054" i="46"/>
  <c r="J4046" i="46"/>
  <c r="I4046" i="46"/>
  <c r="H4046" i="46"/>
  <c r="J4041" i="46"/>
  <c r="I4041" i="46"/>
  <c r="H4041" i="46"/>
  <c r="J4036" i="46"/>
  <c r="I4036" i="46"/>
  <c r="H4036" i="46"/>
  <c r="J4033" i="46"/>
  <c r="I4033" i="46"/>
  <c r="H4033" i="46"/>
  <c r="J4031" i="46"/>
  <c r="I4031" i="46"/>
  <c r="H4031" i="46"/>
  <c r="J4028" i="46"/>
  <c r="I4028" i="46"/>
  <c r="H4028" i="46"/>
  <c r="J4012" i="46"/>
  <c r="J4011" i="46" s="1"/>
  <c r="I4012" i="46"/>
  <c r="I4011" i="46" s="1"/>
  <c r="H4012" i="46"/>
  <c r="J4009" i="46"/>
  <c r="I4009" i="46"/>
  <c r="H4009" i="46"/>
  <c r="J4004" i="46"/>
  <c r="I4004" i="46"/>
  <c r="H4004" i="46"/>
  <c r="J4001" i="46"/>
  <c r="I4001" i="46"/>
  <c r="H4001" i="46"/>
  <c r="J3999" i="46"/>
  <c r="I3999" i="46"/>
  <c r="H3999" i="46"/>
  <c r="J3996" i="46"/>
  <c r="J3995" i="46" s="1"/>
  <c r="I3996" i="46"/>
  <c r="H3996" i="46"/>
  <c r="J3993" i="46"/>
  <c r="I3993" i="46"/>
  <c r="H3993" i="46"/>
  <c r="J3988" i="46"/>
  <c r="I3988" i="46"/>
  <c r="H3988" i="46"/>
  <c r="J3985" i="46"/>
  <c r="I3985" i="46"/>
  <c r="H3985" i="46"/>
  <c r="J3983" i="46"/>
  <c r="I3983" i="46"/>
  <c r="H3983" i="46"/>
  <c r="J3963" i="46"/>
  <c r="J3962" i="46" s="1"/>
  <c r="I3963" i="46"/>
  <c r="I3962" i="46" s="1"/>
  <c r="H3963" i="46"/>
  <c r="J3960" i="46"/>
  <c r="I3960" i="46"/>
  <c r="H3960" i="46"/>
  <c r="J3956" i="46"/>
  <c r="I3956" i="46"/>
  <c r="H3956" i="46"/>
  <c r="J3954" i="46"/>
  <c r="I3954" i="46"/>
  <c r="H3954" i="46"/>
  <c r="J3951" i="46"/>
  <c r="I3951" i="46"/>
  <c r="H3951" i="46"/>
  <c r="J3949" i="46"/>
  <c r="I3949" i="46"/>
  <c r="H3949" i="46"/>
  <c r="J3946" i="46"/>
  <c r="J3945" i="46" s="1"/>
  <c r="I3946" i="46"/>
  <c r="I3945" i="46" s="1"/>
  <c r="H3946" i="46"/>
  <c r="J3943" i="46"/>
  <c r="I3943" i="46"/>
  <c r="H3943" i="46"/>
  <c r="J3939" i="46"/>
  <c r="I3939" i="46"/>
  <c r="H3939" i="46"/>
  <c r="J3937" i="46"/>
  <c r="I3937" i="46"/>
  <c r="H3937" i="46"/>
  <c r="J3934" i="46"/>
  <c r="I3934" i="46"/>
  <c r="H3934" i="46"/>
  <c r="J3932" i="46"/>
  <c r="I3932" i="46"/>
  <c r="H3932" i="46"/>
  <c r="J3911" i="46"/>
  <c r="I3911" i="46"/>
  <c r="H3911" i="46"/>
  <c r="J3907" i="46"/>
  <c r="I3907" i="46"/>
  <c r="H3907" i="46"/>
  <c r="J3905" i="46"/>
  <c r="I3905" i="46"/>
  <c r="H3905" i="46"/>
  <c r="J3902" i="46"/>
  <c r="I3902" i="46"/>
  <c r="H3902" i="46"/>
  <c r="J3899" i="46"/>
  <c r="I3899" i="46"/>
  <c r="H3899" i="46"/>
  <c r="J3897" i="46"/>
  <c r="I3897" i="46"/>
  <c r="H3897" i="46"/>
  <c r="J3861" i="46"/>
  <c r="J3860" i="46" s="1"/>
  <c r="I3861" i="46"/>
  <c r="I3860" i="46" s="1"/>
  <c r="H3861" i="46"/>
  <c r="J3858" i="46"/>
  <c r="I3858" i="46"/>
  <c r="H3858" i="46"/>
  <c r="J3854" i="46"/>
  <c r="I3854" i="46"/>
  <c r="H3854" i="46"/>
  <c r="J3851" i="46"/>
  <c r="J3850" i="46" s="1"/>
  <c r="I3851" i="46"/>
  <c r="H3851" i="46"/>
  <c r="J3848" i="46"/>
  <c r="J3847" i="46" s="1"/>
  <c r="I3848" i="46"/>
  <c r="I3847" i="46" s="1"/>
  <c r="H3848" i="46"/>
  <c r="J3843" i="46"/>
  <c r="J3842" i="46" s="1"/>
  <c r="I3843" i="46"/>
  <c r="I3842" i="46" s="1"/>
  <c r="H3843" i="46"/>
  <c r="J3834" i="46"/>
  <c r="I3834" i="46"/>
  <c r="H3834" i="46"/>
  <c r="J3824" i="46"/>
  <c r="I3824" i="46"/>
  <c r="H3824" i="46"/>
  <c r="J3817" i="46"/>
  <c r="I3817" i="46"/>
  <c r="H3817" i="46"/>
  <c r="J3812" i="46"/>
  <c r="I3812" i="46"/>
  <c r="H3812" i="46"/>
  <c r="J3809" i="46"/>
  <c r="I3809" i="46"/>
  <c r="H3809" i="46"/>
  <c r="J3807" i="46"/>
  <c r="I3807" i="46"/>
  <c r="H3807" i="46"/>
  <c r="J3804" i="46"/>
  <c r="I3804" i="46"/>
  <c r="H3804" i="46"/>
  <c r="J3801" i="46"/>
  <c r="J3800" i="46" s="1"/>
  <c r="I3801" i="46"/>
  <c r="I3800" i="46" s="1"/>
  <c r="H3801" i="46"/>
  <c r="J3785" i="46"/>
  <c r="J3784" i="46" s="1"/>
  <c r="I3785" i="46"/>
  <c r="I3784" i="46" s="1"/>
  <c r="H3785" i="46"/>
  <c r="J3782" i="46"/>
  <c r="J3781" i="46" s="1"/>
  <c r="I3782" i="46"/>
  <c r="I3781" i="46" s="1"/>
  <c r="H3782" i="46"/>
  <c r="J3779" i="46"/>
  <c r="I3779" i="46"/>
  <c r="H3779" i="46"/>
  <c r="J3777" i="46"/>
  <c r="I3777" i="46"/>
  <c r="H3777" i="46"/>
  <c r="J3774" i="46"/>
  <c r="I3774" i="46"/>
  <c r="H3774" i="46"/>
  <c r="J3772" i="46"/>
  <c r="I3772" i="46"/>
  <c r="H3772" i="46"/>
  <c r="J3752" i="46"/>
  <c r="J3751" i="46" s="1"/>
  <c r="I3752" i="46"/>
  <c r="I3751" i="46" s="1"/>
  <c r="H3752" i="46"/>
  <c r="J3748" i="46"/>
  <c r="I3748" i="46"/>
  <c r="H3748" i="46"/>
  <c r="J3746" i="46"/>
  <c r="I3746" i="46"/>
  <c r="H3746" i="46"/>
  <c r="J3743" i="46"/>
  <c r="I3743" i="46"/>
  <c r="H3743" i="46"/>
  <c r="J3741" i="46"/>
  <c r="I3741" i="46"/>
  <c r="H3741" i="46"/>
  <c r="J3713" i="46"/>
  <c r="J3712" i="46" s="1"/>
  <c r="I3713" i="46"/>
  <c r="I3712" i="46" s="1"/>
  <c r="H3713" i="46"/>
  <c r="J3710" i="46"/>
  <c r="J3709" i="46" s="1"/>
  <c r="I3710" i="46"/>
  <c r="I3709" i="46" s="1"/>
  <c r="H3710" i="46"/>
  <c r="J3692" i="46"/>
  <c r="J3691" i="46" s="1"/>
  <c r="I3692" i="46"/>
  <c r="I3691" i="46" s="1"/>
  <c r="H3692" i="46"/>
  <c r="J3686" i="46"/>
  <c r="I3686" i="46"/>
  <c r="H3686" i="46"/>
  <c r="J3684" i="46"/>
  <c r="I3684" i="46"/>
  <c r="H3684" i="46"/>
  <c r="J3679" i="46"/>
  <c r="I3679" i="46"/>
  <c r="H3679" i="46"/>
  <c r="J3672" i="46"/>
  <c r="I3672" i="46"/>
  <c r="H3672" i="46"/>
  <c r="J3669" i="46"/>
  <c r="I3669" i="46"/>
  <c r="H3669" i="46"/>
  <c r="J3666" i="46"/>
  <c r="I3666" i="46"/>
  <c r="H3666" i="46"/>
  <c r="J3663" i="46"/>
  <c r="I3663" i="46"/>
  <c r="H3663" i="46"/>
  <c r="J3661" i="46"/>
  <c r="I3661" i="46"/>
  <c r="H3661" i="46"/>
  <c r="J3658" i="46"/>
  <c r="I3658" i="46"/>
  <c r="H3658" i="46"/>
  <c r="J3654" i="46"/>
  <c r="J3653" i="46" s="1"/>
  <c r="I3654" i="46"/>
  <c r="I3653" i="46" s="1"/>
  <c r="H3654" i="46"/>
  <c r="J3623" i="46"/>
  <c r="I3623" i="46"/>
  <c r="H3623" i="46"/>
  <c r="J3621" i="46"/>
  <c r="I3621" i="46"/>
  <c r="H3621" i="46"/>
  <c r="J3618" i="46"/>
  <c r="I3618" i="46"/>
  <c r="H3618" i="46"/>
  <c r="J3616" i="46"/>
  <c r="I3616" i="46"/>
  <c r="H3616" i="46"/>
  <c r="J3612" i="46"/>
  <c r="I3612" i="46"/>
  <c r="H3612" i="46"/>
  <c r="J3610" i="46"/>
  <c r="I3610" i="46"/>
  <c r="H3610" i="46"/>
  <c r="J3607" i="46"/>
  <c r="I3607" i="46"/>
  <c r="H3607" i="46"/>
  <c r="J3605" i="46"/>
  <c r="I3605" i="46"/>
  <c r="H3605" i="46"/>
  <c r="J3601" i="46"/>
  <c r="J3600" i="46" s="1"/>
  <c r="I3601" i="46"/>
  <c r="I3600" i="46" s="1"/>
  <c r="H3601" i="46"/>
  <c r="J3597" i="46"/>
  <c r="I3597" i="46"/>
  <c r="H3597" i="46"/>
  <c r="J3595" i="46"/>
  <c r="I3595" i="46"/>
  <c r="H3595" i="46"/>
  <c r="J3592" i="46"/>
  <c r="I3592" i="46"/>
  <c r="H3592" i="46"/>
  <c r="J3590" i="46"/>
  <c r="I3590" i="46"/>
  <c r="H3590" i="46"/>
  <c r="J3587" i="46"/>
  <c r="J3586" i="46" s="1"/>
  <c r="I3587" i="46"/>
  <c r="I3586" i="46" s="1"/>
  <c r="H3587" i="46"/>
  <c r="J3583" i="46"/>
  <c r="I3583" i="46"/>
  <c r="H3583" i="46"/>
  <c r="J3581" i="46"/>
  <c r="I3581" i="46"/>
  <c r="H3581" i="46"/>
  <c r="J3578" i="46"/>
  <c r="I3578" i="46"/>
  <c r="H3578" i="46"/>
  <c r="J3576" i="46"/>
  <c r="I3576" i="46"/>
  <c r="H3576" i="46"/>
  <c r="J3572" i="46"/>
  <c r="J3571" i="46" s="1"/>
  <c r="I3572" i="46"/>
  <c r="I3571" i="46" s="1"/>
  <c r="H3572" i="46"/>
  <c r="J3568" i="46"/>
  <c r="I3568" i="46"/>
  <c r="H3568" i="46"/>
  <c r="J3566" i="46"/>
  <c r="I3566" i="46"/>
  <c r="H3566" i="46"/>
  <c r="J3564" i="46"/>
  <c r="I3564" i="46"/>
  <c r="H3564" i="46"/>
  <c r="J3561" i="46"/>
  <c r="I3561" i="46"/>
  <c r="H3561" i="46"/>
  <c r="J3559" i="46"/>
  <c r="I3559" i="46"/>
  <c r="H3559" i="46"/>
  <c r="J3556" i="46"/>
  <c r="J3555" i="46" s="1"/>
  <c r="I3556" i="46"/>
  <c r="I3555" i="46" s="1"/>
  <c r="H3556" i="46"/>
  <c r="J3552" i="46"/>
  <c r="I3552" i="46"/>
  <c r="H3552" i="46"/>
  <c r="J3550" i="46"/>
  <c r="I3550" i="46"/>
  <c r="H3550" i="46"/>
  <c r="J3548" i="46"/>
  <c r="I3548" i="46"/>
  <c r="H3548" i="46"/>
  <c r="J3545" i="46"/>
  <c r="I3545" i="46"/>
  <c r="H3545" i="46"/>
  <c r="J3543" i="46"/>
  <c r="I3543" i="46"/>
  <c r="H3543" i="46"/>
  <c r="J3539" i="46"/>
  <c r="I3539" i="46"/>
  <c r="H3539" i="46"/>
  <c r="J3534" i="46"/>
  <c r="I3534" i="46"/>
  <c r="H3534" i="46"/>
  <c r="J3531" i="46"/>
  <c r="I3531" i="46"/>
  <c r="H3531" i="46"/>
  <c r="J3528" i="46"/>
  <c r="J3527" i="46" s="1"/>
  <c r="I3528" i="46"/>
  <c r="H3528" i="46"/>
  <c r="J3525" i="46"/>
  <c r="J3524" i="46" s="1"/>
  <c r="I3525" i="46"/>
  <c r="I3524" i="46" s="1"/>
  <c r="H3525" i="46"/>
  <c r="J3518" i="46"/>
  <c r="J3517" i="46" s="1"/>
  <c r="I3518" i="46"/>
  <c r="I3517" i="46" s="1"/>
  <c r="H3518" i="46"/>
  <c r="J3512" i="46"/>
  <c r="J3511" i="46" s="1"/>
  <c r="I3512" i="46"/>
  <c r="I3511" i="46" s="1"/>
  <c r="H3512" i="46"/>
  <c r="J3503" i="46"/>
  <c r="I3503" i="46"/>
  <c r="H3503" i="46"/>
  <c r="J3494" i="46"/>
  <c r="I3494" i="46"/>
  <c r="H3494" i="46"/>
  <c r="J3489" i="46"/>
  <c r="I3489" i="46"/>
  <c r="H3489" i="46"/>
  <c r="J3484" i="46"/>
  <c r="I3484" i="46"/>
  <c r="H3484" i="46"/>
  <c r="J3481" i="46"/>
  <c r="I3481" i="46"/>
  <c r="H3481" i="46"/>
  <c r="J3479" i="46"/>
  <c r="I3479" i="46"/>
  <c r="H3479" i="46"/>
  <c r="J3476" i="46"/>
  <c r="I3476" i="46"/>
  <c r="H3476" i="46"/>
  <c r="J3470" i="46"/>
  <c r="J3469" i="46" s="1"/>
  <c r="I3470" i="46"/>
  <c r="H3470" i="46"/>
  <c r="J3466" i="46"/>
  <c r="J3465" i="46" s="1"/>
  <c r="I3466" i="46"/>
  <c r="I3465" i="46" s="1"/>
  <c r="H3466" i="46"/>
  <c r="J3463" i="46"/>
  <c r="I3463" i="46"/>
  <c r="H3463" i="46"/>
  <c r="J3461" i="46"/>
  <c r="I3461" i="46"/>
  <c r="H3461" i="46"/>
  <c r="J3459" i="46"/>
  <c r="I3459" i="46"/>
  <c r="H3459" i="46"/>
  <c r="J3456" i="46"/>
  <c r="I3456" i="46"/>
  <c r="H3456" i="46"/>
  <c r="J3454" i="46"/>
  <c r="I3454" i="46"/>
  <c r="H3454" i="46"/>
  <c r="J3450" i="46"/>
  <c r="J3449" i="46" s="1"/>
  <c r="I3450" i="46"/>
  <c r="I3449" i="46" s="1"/>
  <c r="H3450" i="46"/>
  <c r="J3446" i="46"/>
  <c r="J3445" i="46" s="1"/>
  <c r="I3446" i="46"/>
  <c r="I3445" i="46" s="1"/>
  <c r="H3446" i="46"/>
  <c r="J3443" i="46"/>
  <c r="I3443" i="46"/>
  <c r="H3443" i="46"/>
  <c r="J3441" i="46"/>
  <c r="I3441" i="46"/>
  <c r="H3441" i="46"/>
  <c r="J3439" i="46"/>
  <c r="I3439" i="46"/>
  <c r="H3439" i="46"/>
  <c r="J3435" i="46"/>
  <c r="I3435" i="46"/>
  <c r="H3435" i="46"/>
  <c r="J3433" i="46"/>
  <c r="I3433" i="46"/>
  <c r="H3433" i="46"/>
  <c r="J3430" i="46"/>
  <c r="J3429" i="46" s="1"/>
  <c r="I3430" i="46"/>
  <c r="I3429" i="46" s="1"/>
  <c r="H3430" i="46"/>
  <c r="J3427" i="46"/>
  <c r="I3427" i="46"/>
  <c r="H3427" i="46"/>
  <c r="J3425" i="46"/>
  <c r="I3425" i="46"/>
  <c r="H3425" i="46"/>
  <c r="J3423" i="46"/>
  <c r="I3423" i="46"/>
  <c r="H3423" i="46"/>
  <c r="J3420" i="46"/>
  <c r="I3420" i="46"/>
  <c r="H3420" i="46"/>
  <c r="J3418" i="46"/>
  <c r="I3418" i="46"/>
  <c r="H3418" i="46"/>
  <c r="J3415" i="46"/>
  <c r="J3414" i="46" s="1"/>
  <c r="I3415" i="46"/>
  <c r="I3414" i="46" s="1"/>
  <c r="H3415" i="46"/>
  <c r="J3412" i="46"/>
  <c r="I3412" i="46"/>
  <c r="H3412" i="46"/>
  <c r="J3410" i="46"/>
  <c r="I3410" i="46"/>
  <c r="H3410" i="46"/>
  <c r="J3408" i="46"/>
  <c r="I3408" i="46"/>
  <c r="H3408" i="46"/>
  <c r="J3404" i="46"/>
  <c r="J3403" i="46" s="1"/>
  <c r="I3404" i="46"/>
  <c r="I3403" i="46" s="1"/>
  <c r="H3404" i="46"/>
  <c r="J3401" i="46"/>
  <c r="J3400" i="46" s="1"/>
  <c r="I3401" i="46"/>
  <c r="H3401" i="46"/>
  <c r="J3398" i="46"/>
  <c r="I3398" i="46"/>
  <c r="H3398" i="46"/>
  <c r="J3396" i="46"/>
  <c r="I3396" i="46"/>
  <c r="H3396" i="46"/>
  <c r="J3394" i="46"/>
  <c r="I3394" i="46"/>
  <c r="H3394" i="46"/>
  <c r="J3391" i="46"/>
  <c r="J3390" i="46" s="1"/>
  <c r="I3391" i="46"/>
  <c r="H3391" i="46"/>
  <c r="J3388" i="46"/>
  <c r="J3387" i="46" s="1"/>
  <c r="I3388" i="46"/>
  <c r="I3387" i="46" s="1"/>
  <c r="H3388" i="46"/>
  <c r="J3385" i="46"/>
  <c r="I3385" i="46"/>
  <c r="H3385" i="46"/>
  <c r="J3383" i="46"/>
  <c r="I3383" i="46"/>
  <c r="H3383" i="46"/>
  <c r="J3381" i="46"/>
  <c r="I3381" i="46"/>
  <c r="H3381" i="46"/>
  <c r="J3377" i="46"/>
  <c r="J3376" i="46" s="1"/>
  <c r="J3375" i="46" s="1"/>
  <c r="I3377" i="46"/>
  <c r="I3376" i="46" s="1"/>
  <c r="I3375" i="46" s="1"/>
  <c r="H3377" i="46"/>
  <c r="J3373" i="46"/>
  <c r="J3372" i="46" s="1"/>
  <c r="I3373" i="46"/>
  <c r="H3373" i="46"/>
  <c r="J3370" i="46"/>
  <c r="J3369" i="46" s="1"/>
  <c r="I3370" i="46"/>
  <c r="I3369" i="46" s="1"/>
  <c r="H3370" i="46"/>
  <c r="J3367" i="46"/>
  <c r="I3367" i="46"/>
  <c r="H3367" i="46"/>
  <c r="J3365" i="46"/>
  <c r="I3365" i="46"/>
  <c r="H3365" i="46"/>
  <c r="J3362" i="46"/>
  <c r="I3362" i="46"/>
  <c r="H3362" i="46"/>
  <c r="J3358" i="46"/>
  <c r="I3358" i="46"/>
  <c r="H3358" i="46"/>
  <c r="J3356" i="46"/>
  <c r="I3356" i="46"/>
  <c r="H3356" i="46"/>
  <c r="J3352" i="46"/>
  <c r="J3351" i="46" s="1"/>
  <c r="I3352" i="46"/>
  <c r="H3352" i="46"/>
  <c r="J3347" i="46"/>
  <c r="J3346" i="46" s="1"/>
  <c r="I3347" i="46"/>
  <c r="I3346" i="46" s="1"/>
  <c r="H3347" i="46"/>
  <c r="J3343" i="46"/>
  <c r="I3343" i="46"/>
  <c r="H3343" i="46"/>
  <c r="J3341" i="46"/>
  <c r="I3341" i="46"/>
  <c r="H3341" i="46"/>
  <c r="J3338" i="46"/>
  <c r="I3338" i="46"/>
  <c r="H3338" i="46"/>
  <c r="J3336" i="46"/>
  <c r="I3336" i="46"/>
  <c r="H3336" i="46"/>
  <c r="J3330" i="46"/>
  <c r="J3329" i="46" s="1"/>
  <c r="I3330" i="46"/>
  <c r="I3329" i="46" s="1"/>
  <c r="H3330" i="46"/>
  <c r="J3321" i="46"/>
  <c r="I3321" i="46"/>
  <c r="H3321" i="46"/>
  <c r="J3319" i="46"/>
  <c r="I3319" i="46"/>
  <c r="H3319" i="46"/>
  <c r="J3309" i="46"/>
  <c r="I3309" i="46"/>
  <c r="H3309" i="46"/>
  <c r="J3303" i="46"/>
  <c r="I3303" i="46"/>
  <c r="H3303" i="46"/>
  <c r="J3298" i="46"/>
  <c r="I3298" i="46"/>
  <c r="H3298" i="46"/>
  <c r="J3295" i="46"/>
  <c r="I3295" i="46"/>
  <c r="H3295" i="46"/>
  <c r="J3293" i="46"/>
  <c r="I3293" i="46"/>
  <c r="H3293" i="46"/>
  <c r="J3289" i="46"/>
  <c r="I3289" i="46"/>
  <c r="H3289" i="46"/>
  <c r="J3286" i="46"/>
  <c r="J3285" i="46" s="1"/>
  <c r="I3286" i="46"/>
  <c r="I3285" i="46" s="1"/>
  <c r="H3286" i="46"/>
  <c r="J3281" i="46"/>
  <c r="I3281" i="46"/>
  <c r="H3281" i="46"/>
  <c r="J3278" i="46"/>
  <c r="I3278" i="46"/>
  <c r="H3278" i="46"/>
  <c r="J3267" i="46"/>
  <c r="I3267" i="46"/>
  <c r="H3267" i="46"/>
  <c r="J3265" i="46"/>
  <c r="I3265" i="46"/>
  <c r="H3265" i="46"/>
  <c r="J3262" i="46"/>
  <c r="I3262" i="46"/>
  <c r="H3262" i="46"/>
  <c r="J3257" i="46"/>
  <c r="I3257" i="46"/>
  <c r="H3257" i="46"/>
  <c r="J3255" i="46"/>
  <c r="I3255" i="46"/>
  <c r="H3255" i="46"/>
  <c r="J3252" i="46"/>
  <c r="I3252" i="46"/>
  <c r="H3252" i="46"/>
  <c r="J3250" i="46"/>
  <c r="I3250" i="46"/>
  <c r="H3250" i="46"/>
  <c r="J3248" i="46"/>
  <c r="I3248" i="46"/>
  <c r="H3248" i="46"/>
  <c r="J3244" i="46"/>
  <c r="J3243" i="46" s="1"/>
  <c r="I3244" i="46"/>
  <c r="I3243" i="46" s="1"/>
  <c r="H3244" i="46"/>
  <c r="J3240" i="46"/>
  <c r="J3239" i="46" s="1"/>
  <c r="I3240" i="46"/>
  <c r="I3239" i="46" s="1"/>
  <c r="H3240" i="46"/>
  <c r="J3237" i="46"/>
  <c r="I3237" i="46"/>
  <c r="H3237" i="46"/>
  <c r="J3235" i="46"/>
  <c r="I3235" i="46"/>
  <c r="H3235" i="46"/>
  <c r="J3233" i="46"/>
  <c r="I3233" i="46"/>
  <c r="H3233" i="46"/>
  <c r="J3215" i="46"/>
  <c r="J3214" i="46" s="1"/>
  <c r="I3215" i="46"/>
  <c r="I3214" i="46" s="1"/>
  <c r="H3215" i="46"/>
  <c r="J3212" i="46"/>
  <c r="J3211" i="46" s="1"/>
  <c r="I3212" i="46"/>
  <c r="I3211" i="46" s="1"/>
  <c r="H3212" i="46"/>
  <c r="J3208" i="46"/>
  <c r="J3207" i="46" s="1"/>
  <c r="I3208" i="46"/>
  <c r="I3207" i="46" s="1"/>
  <c r="H3208" i="46"/>
  <c r="J3205" i="46"/>
  <c r="I3205" i="46"/>
  <c r="H3205" i="46"/>
  <c r="J3201" i="46"/>
  <c r="I3201" i="46"/>
  <c r="H3201" i="46"/>
  <c r="J3199" i="46"/>
  <c r="I3199" i="46"/>
  <c r="H3199" i="46"/>
  <c r="J3195" i="46"/>
  <c r="I3195" i="46"/>
  <c r="H3195" i="46"/>
  <c r="J3192" i="46"/>
  <c r="I3192" i="46"/>
  <c r="H3192" i="46"/>
  <c r="J3190" i="46"/>
  <c r="I3190" i="46"/>
  <c r="H3190" i="46"/>
  <c r="J3188" i="46"/>
  <c r="I3188" i="46"/>
  <c r="H3188" i="46"/>
  <c r="J3185" i="46"/>
  <c r="J3184" i="46" s="1"/>
  <c r="I3185" i="46"/>
  <c r="I3184" i="46" s="1"/>
  <c r="H3185" i="46"/>
  <c r="J3182" i="46"/>
  <c r="I3182" i="46"/>
  <c r="H3182" i="46"/>
  <c r="J3178" i="46"/>
  <c r="I3178" i="46"/>
  <c r="H3178" i="46"/>
  <c r="J3176" i="46"/>
  <c r="I3176" i="46"/>
  <c r="H3176" i="46"/>
  <c r="J3172" i="46"/>
  <c r="I3172" i="46"/>
  <c r="H3172" i="46"/>
  <c r="J3169" i="46"/>
  <c r="I3169" i="46"/>
  <c r="H3169" i="46"/>
  <c r="J3167" i="46"/>
  <c r="I3167" i="46"/>
  <c r="H3167" i="46"/>
  <c r="J3165" i="46"/>
  <c r="I3165" i="46"/>
  <c r="H3165" i="46"/>
  <c r="J3161" i="46"/>
  <c r="J3160" i="46" s="1"/>
  <c r="I3161" i="46"/>
  <c r="I3160" i="46" s="1"/>
  <c r="H3161" i="46"/>
  <c r="J3158" i="46"/>
  <c r="I3158" i="46"/>
  <c r="H3158" i="46"/>
  <c r="J3156" i="46"/>
  <c r="I3156" i="46"/>
  <c r="H3156" i="46"/>
  <c r="J3153" i="46"/>
  <c r="I3153" i="46"/>
  <c r="H3153" i="46"/>
  <c r="J3150" i="46"/>
  <c r="I3150" i="46"/>
  <c r="H3150" i="46"/>
  <c r="J3148" i="46"/>
  <c r="I3148" i="46"/>
  <c r="H3148" i="46"/>
  <c r="J3145" i="46"/>
  <c r="J3144" i="46" s="1"/>
  <c r="I3145" i="46"/>
  <c r="H3145" i="46"/>
  <c r="J3142" i="46"/>
  <c r="I3142" i="46"/>
  <c r="H3142" i="46"/>
  <c r="J3140" i="46"/>
  <c r="I3140" i="46"/>
  <c r="H3140" i="46"/>
  <c r="J3137" i="46"/>
  <c r="I3137" i="46"/>
  <c r="H3137" i="46"/>
  <c r="J3134" i="46"/>
  <c r="I3134" i="46"/>
  <c r="H3134" i="46"/>
  <c r="J3132" i="46"/>
  <c r="I3132" i="46"/>
  <c r="H3132" i="46"/>
  <c r="J3128" i="46"/>
  <c r="I3128" i="46"/>
  <c r="H3128" i="46"/>
  <c r="J3126" i="46"/>
  <c r="I3126" i="46"/>
  <c r="H3126" i="46"/>
  <c r="J3123" i="46"/>
  <c r="I3123" i="46"/>
  <c r="H3123" i="46"/>
  <c r="J3119" i="46"/>
  <c r="I3119" i="46"/>
  <c r="H3119" i="46"/>
  <c r="J3117" i="46"/>
  <c r="I3117" i="46"/>
  <c r="H3117" i="46"/>
  <c r="J3113" i="46"/>
  <c r="I3113" i="46"/>
  <c r="H3113" i="46"/>
  <c r="J3110" i="46"/>
  <c r="I3110" i="46"/>
  <c r="H3110" i="46"/>
  <c r="J3108" i="46"/>
  <c r="I3108" i="46"/>
  <c r="H3108" i="46"/>
  <c r="J3106" i="46"/>
  <c r="I3106" i="46"/>
  <c r="H3106" i="46"/>
  <c r="J3103" i="46"/>
  <c r="I3103" i="46"/>
  <c r="H3103" i="46"/>
  <c r="J3101" i="46"/>
  <c r="I3101" i="46"/>
  <c r="H3101" i="46"/>
  <c r="J3098" i="46"/>
  <c r="I3098" i="46"/>
  <c r="H3098" i="46"/>
  <c r="J3094" i="46"/>
  <c r="I3094" i="46"/>
  <c r="H3094" i="46"/>
  <c r="J3092" i="46"/>
  <c r="I3092" i="46"/>
  <c r="H3092" i="46"/>
  <c r="J3088" i="46"/>
  <c r="I3088" i="46"/>
  <c r="H3088" i="46"/>
  <c r="J3085" i="46"/>
  <c r="I3085" i="46"/>
  <c r="H3085" i="46"/>
  <c r="J3083" i="46"/>
  <c r="I3083" i="46"/>
  <c r="H3083" i="46"/>
  <c r="J3081" i="46"/>
  <c r="I3081" i="46"/>
  <c r="H3081" i="46"/>
  <c r="J3074" i="46"/>
  <c r="J3073" i="46" s="1"/>
  <c r="I3074" i="46"/>
  <c r="I3073" i="46" s="1"/>
  <c r="H3074" i="46"/>
  <c r="J3077" i="46"/>
  <c r="J3076" i="46" s="1"/>
  <c r="I3077" i="46"/>
  <c r="I3076" i="46" s="1"/>
  <c r="H3077" i="46"/>
  <c r="J3071" i="46"/>
  <c r="J3070" i="46" s="1"/>
  <c r="I3071" i="46"/>
  <c r="I3070" i="46" s="1"/>
  <c r="H3071" i="46"/>
  <c r="J3054" i="46"/>
  <c r="J3067" i="46"/>
  <c r="J3066" i="46" s="1"/>
  <c r="I3067" i="46"/>
  <c r="I3066" i="46" s="1"/>
  <c r="H3067" i="46"/>
  <c r="J3064" i="46"/>
  <c r="I3064" i="46"/>
  <c r="H3064" i="46"/>
  <c r="J3062" i="46"/>
  <c r="I3062" i="46"/>
  <c r="H3062" i="46"/>
  <c r="J3060" i="46"/>
  <c r="I3060" i="46"/>
  <c r="H3060" i="46"/>
  <c r="J3058" i="46"/>
  <c r="I3058" i="46"/>
  <c r="H3058" i="46"/>
  <c r="I3054" i="46"/>
  <c r="H3054" i="46"/>
  <c r="J3048" i="46"/>
  <c r="I3048" i="46"/>
  <c r="H3048" i="46"/>
  <c r="J3044" i="46"/>
  <c r="I3044" i="46"/>
  <c r="H3044" i="46"/>
  <c r="J3038" i="46"/>
  <c r="I3038" i="46"/>
  <c r="H3038" i="46"/>
  <c r="J3034" i="46"/>
  <c r="I3034" i="46"/>
  <c r="H3034" i="46"/>
  <c r="J3027" i="46"/>
  <c r="I3027" i="46"/>
  <c r="H3027" i="46"/>
  <c r="J3025" i="46"/>
  <c r="I3025" i="46"/>
  <c r="H3025" i="46"/>
  <c r="J3022" i="46"/>
  <c r="J3021" i="46" s="1"/>
  <c r="I3022" i="46"/>
  <c r="I3021" i="46" s="1"/>
  <c r="H3022" i="46"/>
  <c r="J3016" i="46"/>
  <c r="J3015" i="46" s="1"/>
  <c r="I3016" i="46"/>
  <c r="I3015" i="46" s="1"/>
  <c r="H3016" i="46"/>
  <c r="J3007" i="46"/>
  <c r="I3007" i="46"/>
  <c r="H3007" i="46"/>
  <c r="J3005" i="46"/>
  <c r="I3005" i="46"/>
  <c r="H3005" i="46"/>
  <c r="J2996" i="46"/>
  <c r="I2996" i="46"/>
  <c r="H2996" i="46"/>
  <c r="J2989" i="46"/>
  <c r="I2989" i="46"/>
  <c r="H2989" i="46"/>
  <c r="J2984" i="46"/>
  <c r="I2984" i="46"/>
  <c r="H2984" i="46"/>
  <c r="J2981" i="46"/>
  <c r="I2981" i="46"/>
  <c r="H2981" i="46"/>
  <c r="J2979" i="46"/>
  <c r="I2979" i="46"/>
  <c r="H2979" i="46"/>
  <c r="J2974" i="46"/>
  <c r="I2974" i="46"/>
  <c r="H2974" i="46"/>
  <c r="J2964" i="46"/>
  <c r="J2963" i="46" s="1"/>
  <c r="I2964" i="46"/>
  <c r="I2963" i="46" s="1"/>
  <c r="H2964" i="46"/>
  <c r="J2961" i="46"/>
  <c r="J2960" i="46" s="1"/>
  <c r="I2961" i="46"/>
  <c r="I2960" i="46" s="1"/>
  <c r="H2961" i="46"/>
  <c r="J2958" i="46"/>
  <c r="I2958" i="46"/>
  <c r="H2958" i="46"/>
  <c r="J2956" i="46"/>
  <c r="I2956" i="46"/>
  <c r="H2956" i="46"/>
  <c r="J2954" i="46"/>
  <c r="I2954" i="46"/>
  <c r="H2954" i="46"/>
  <c r="J2951" i="46"/>
  <c r="I2951" i="46"/>
  <c r="H2951" i="46"/>
  <c r="J2949" i="46"/>
  <c r="I2949" i="46"/>
  <c r="H2949" i="46"/>
  <c r="J2946" i="46"/>
  <c r="J2945" i="46" s="1"/>
  <c r="I2946" i="46"/>
  <c r="I2945" i="46" s="1"/>
  <c r="H2946" i="46"/>
  <c r="J2943" i="46"/>
  <c r="J2942" i="46" s="1"/>
  <c r="I2943" i="46"/>
  <c r="I2942" i="46" s="1"/>
  <c r="H2943" i="46"/>
  <c r="J2940" i="46"/>
  <c r="I2940" i="46"/>
  <c r="H2940" i="46"/>
  <c r="J2938" i="46"/>
  <c r="I2938" i="46"/>
  <c r="H2938" i="46"/>
  <c r="J2936" i="46"/>
  <c r="I2936" i="46"/>
  <c r="H2936" i="46"/>
  <c r="J2933" i="46"/>
  <c r="I2933" i="46"/>
  <c r="H2933" i="46"/>
  <c r="J2931" i="46"/>
  <c r="I2931" i="46"/>
  <c r="H2931" i="46"/>
  <c r="J2926" i="46"/>
  <c r="J2925" i="46" s="1"/>
  <c r="I2926" i="46"/>
  <c r="H2926" i="46"/>
  <c r="J2923" i="46"/>
  <c r="J2922" i="46" s="1"/>
  <c r="I2923" i="46"/>
  <c r="I2922" i="46" s="1"/>
  <c r="H2923" i="46"/>
  <c r="J2919" i="46"/>
  <c r="I2919" i="46"/>
  <c r="H2919" i="46"/>
  <c r="J2917" i="46"/>
  <c r="I2917" i="46"/>
  <c r="H2917" i="46"/>
  <c r="J2915" i="46"/>
  <c r="I2915" i="46"/>
  <c r="H2915" i="46"/>
  <c r="J2912" i="46"/>
  <c r="I2912" i="46"/>
  <c r="H2912" i="46"/>
  <c r="J2910" i="46"/>
  <c r="I2910" i="46"/>
  <c r="H2910" i="46"/>
  <c r="J2906" i="46"/>
  <c r="J2905" i="46" s="1"/>
  <c r="I2906" i="46"/>
  <c r="I2905" i="46" s="1"/>
  <c r="H2906" i="46"/>
  <c r="J2903" i="46"/>
  <c r="J2902" i="46" s="1"/>
  <c r="I2903" i="46"/>
  <c r="H2903" i="46"/>
  <c r="J2899" i="46"/>
  <c r="I2899" i="46"/>
  <c r="H2899" i="46"/>
  <c r="J2897" i="46"/>
  <c r="I2897" i="46"/>
  <c r="H2897" i="46"/>
  <c r="J2895" i="46"/>
  <c r="I2895" i="46"/>
  <c r="H2895" i="46"/>
  <c r="J2892" i="46"/>
  <c r="I2892" i="46"/>
  <c r="H2892" i="46"/>
  <c r="J2890" i="46"/>
  <c r="I2890" i="46"/>
  <c r="H2890" i="46"/>
  <c r="J2886" i="46"/>
  <c r="J2885" i="46" s="1"/>
  <c r="I2886" i="46"/>
  <c r="I2885" i="46" s="1"/>
  <c r="H2886" i="46"/>
  <c r="J2883" i="46"/>
  <c r="J2882" i="46" s="1"/>
  <c r="I2883" i="46"/>
  <c r="I2882" i="46" s="1"/>
  <c r="H2883" i="46"/>
  <c r="J2879" i="46"/>
  <c r="I2879" i="46"/>
  <c r="H2879" i="46"/>
  <c r="J2875" i="46"/>
  <c r="J2874" i="46" s="1"/>
  <c r="I2875" i="46"/>
  <c r="I2874" i="46" s="1"/>
  <c r="H2875" i="46"/>
  <c r="J2872" i="46"/>
  <c r="I2872" i="46"/>
  <c r="H2872" i="46"/>
  <c r="J2870" i="46"/>
  <c r="I2870" i="46"/>
  <c r="H2870" i="46"/>
  <c r="J2867" i="46"/>
  <c r="I2867" i="46"/>
  <c r="H2867" i="46"/>
  <c r="J2865" i="46"/>
  <c r="I2865" i="46"/>
  <c r="H2865" i="46"/>
  <c r="B2837" i="46"/>
  <c r="J2836" i="46"/>
  <c r="J2835" i="46" s="1"/>
  <c r="I2836" i="46"/>
  <c r="I2835" i="46" s="1"/>
  <c r="H2836" i="46"/>
  <c r="J2829" i="46"/>
  <c r="I2829" i="46"/>
  <c r="H2829" i="46"/>
  <c r="J2827" i="46"/>
  <c r="I2827" i="46"/>
  <c r="H2827" i="46"/>
  <c r="J2825" i="46"/>
  <c r="I2825" i="46"/>
  <c r="H2825" i="46"/>
  <c r="J2823" i="46"/>
  <c r="I2823" i="46"/>
  <c r="H2823" i="46"/>
  <c r="J2819" i="46"/>
  <c r="I2819" i="46"/>
  <c r="H2819" i="46"/>
  <c r="J2815" i="46"/>
  <c r="I2815" i="46"/>
  <c r="H2815" i="46"/>
  <c r="J2812" i="46"/>
  <c r="J2811" i="46" s="1"/>
  <c r="I2812" i="46"/>
  <c r="I2811" i="46" s="1"/>
  <c r="H2812" i="46"/>
  <c r="J2809" i="46"/>
  <c r="J2808" i="46" s="1"/>
  <c r="I2809" i="46"/>
  <c r="I2808" i="46" s="1"/>
  <c r="H2809" i="46"/>
  <c r="J2802" i="46"/>
  <c r="J2801" i="46" s="1"/>
  <c r="I2802" i="46"/>
  <c r="I2801" i="46" s="1"/>
  <c r="H2802" i="46"/>
  <c r="J2794" i="46"/>
  <c r="I2794" i="46"/>
  <c r="H2794" i="46"/>
  <c r="J2792" i="46"/>
  <c r="I2792" i="46"/>
  <c r="H2792" i="46"/>
  <c r="J2782" i="46"/>
  <c r="I2782" i="46"/>
  <c r="H2782" i="46"/>
  <c r="J2777" i="46"/>
  <c r="I2777" i="46"/>
  <c r="H2777" i="46"/>
  <c r="J2772" i="46"/>
  <c r="I2772" i="46"/>
  <c r="H2772" i="46"/>
  <c r="J2769" i="46"/>
  <c r="I2769" i="46"/>
  <c r="H2769" i="46"/>
  <c r="J2767" i="46"/>
  <c r="I2767" i="46"/>
  <c r="H2767" i="46"/>
  <c r="J2762" i="46"/>
  <c r="I2762" i="46"/>
  <c r="H2762" i="46"/>
  <c r="J2754" i="46"/>
  <c r="J2753" i="46" s="1"/>
  <c r="I2754" i="46"/>
  <c r="I2753" i="46" s="1"/>
  <c r="H2754" i="46"/>
  <c r="J2751" i="46"/>
  <c r="J2750" i="46" s="1"/>
  <c r="I2751" i="46"/>
  <c r="I2750" i="46" s="1"/>
  <c r="H2751" i="46"/>
  <c r="J2747" i="46"/>
  <c r="J2746" i="46" s="1"/>
  <c r="I2747" i="46"/>
  <c r="I2746" i="46" s="1"/>
  <c r="H2747" i="46"/>
  <c r="J2744" i="46"/>
  <c r="J2743" i="46" s="1"/>
  <c r="I2744" i="46"/>
  <c r="H2744" i="46"/>
  <c r="J2740" i="46"/>
  <c r="J2739" i="46" s="1"/>
  <c r="I2740" i="46"/>
  <c r="I2739" i="46" s="1"/>
  <c r="H2740" i="46"/>
  <c r="J2737" i="46"/>
  <c r="J2736" i="46" s="1"/>
  <c r="I2737" i="46"/>
  <c r="I2736" i="46" s="1"/>
  <c r="H2737" i="46"/>
  <c r="J2733" i="46"/>
  <c r="I2733" i="46"/>
  <c r="H2733" i="46"/>
  <c r="J2731" i="46"/>
  <c r="I2731" i="46"/>
  <c r="H2731" i="46"/>
  <c r="J2729" i="46"/>
  <c r="I2729" i="46"/>
  <c r="H2729" i="46"/>
  <c r="J2724" i="46"/>
  <c r="I2724" i="46"/>
  <c r="H2724" i="46"/>
  <c r="J2721" i="46"/>
  <c r="I2721" i="46"/>
  <c r="H2721" i="46"/>
  <c r="J2718" i="46"/>
  <c r="I2718" i="46"/>
  <c r="H2718" i="46"/>
  <c r="J2716" i="46"/>
  <c r="I2716" i="46"/>
  <c r="H2716" i="46"/>
  <c r="J2713" i="46"/>
  <c r="I2713" i="46"/>
  <c r="H2713" i="46"/>
  <c r="J2711" i="46"/>
  <c r="I2711" i="46"/>
  <c r="H2711" i="46"/>
  <c r="J2709" i="46"/>
  <c r="I2709" i="46"/>
  <c r="H2709" i="46"/>
  <c r="J2704" i="46"/>
  <c r="I2704" i="46"/>
  <c r="H2704" i="46"/>
  <c r="J2701" i="46"/>
  <c r="I2701" i="46"/>
  <c r="H2701" i="46"/>
  <c r="J2698" i="46"/>
  <c r="I2698" i="46"/>
  <c r="H2698" i="46"/>
  <c r="J2696" i="46"/>
  <c r="I2696" i="46"/>
  <c r="H2696" i="46"/>
  <c r="J2690" i="46"/>
  <c r="I2690" i="46"/>
  <c r="H2690" i="46"/>
  <c r="J2687" i="46"/>
  <c r="I2687" i="46"/>
  <c r="H2687" i="46"/>
  <c r="J2684" i="46"/>
  <c r="I2684" i="46"/>
  <c r="H2684" i="46"/>
  <c r="J2682" i="46"/>
  <c r="I2682" i="46"/>
  <c r="H2682" i="46"/>
  <c r="J2677" i="46"/>
  <c r="I2677" i="46"/>
  <c r="H2677" i="46"/>
  <c r="J2674" i="46"/>
  <c r="I2674" i="46"/>
  <c r="H2674" i="46"/>
  <c r="J2671" i="46"/>
  <c r="I2671" i="46"/>
  <c r="H2671" i="46"/>
  <c r="J2669" i="46"/>
  <c r="I2669" i="46"/>
  <c r="H2669" i="46"/>
  <c r="J2665" i="46"/>
  <c r="J2664" i="46" s="1"/>
  <c r="I2665" i="46"/>
  <c r="H2665" i="46"/>
  <c r="J2661" i="46"/>
  <c r="I2661" i="46"/>
  <c r="H2661" i="46"/>
  <c r="J2659" i="46"/>
  <c r="I2659" i="46"/>
  <c r="H2659" i="46"/>
  <c r="J2656" i="46"/>
  <c r="I2656" i="46"/>
  <c r="H2656" i="46"/>
  <c r="J2654" i="46"/>
  <c r="I2654" i="46"/>
  <c r="H2654" i="46"/>
  <c r="J2651" i="46"/>
  <c r="J2650" i="46" s="1"/>
  <c r="I2651" i="46"/>
  <c r="H2651" i="46"/>
  <c r="J2629" i="46"/>
  <c r="I2629" i="46"/>
  <c r="H2629" i="46"/>
  <c r="J2626" i="46"/>
  <c r="I2626" i="46"/>
  <c r="H2626" i="46"/>
  <c r="J2632" i="46"/>
  <c r="J2631" i="46" s="1"/>
  <c r="I2632" i="46"/>
  <c r="H2632" i="46"/>
  <c r="J2619" i="46"/>
  <c r="I2619" i="46"/>
  <c r="H2619" i="46"/>
  <c r="J2617" i="46"/>
  <c r="I2617" i="46"/>
  <c r="H2617" i="46"/>
  <c r="J2615" i="46"/>
  <c r="I2615" i="46"/>
  <c r="H2615" i="46"/>
  <c r="J2613" i="46"/>
  <c r="I2613" i="46"/>
  <c r="H2613" i="46"/>
  <c r="J2609" i="46"/>
  <c r="J2608" i="46" s="1"/>
  <c r="I2609" i="46"/>
  <c r="I2608" i="46" s="1"/>
  <c r="H2609" i="46"/>
  <c r="J2604" i="46"/>
  <c r="I2604" i="46"/>
  <c r="H2604" i="46"/>
  <c r="J2602" i="46"/>
  <c r="I2602" i="46"/>
  <c r="H2602" i="46"/>
  <c r="J2598" i="46"/>
  <c r="I2598" i="46"/>
  <c r="I2597" i="46" s="1"/>
  <c r="H2598" i="46"/>
  <c r="J2594" i="46"/>
  <c r="I2594" i="46"/>
  <c r="H2594" i="46"/>
  <c r="J2592" i="46"/>
  <c r="I2592" i="46"/>
  <c r="H2592" i="46"/>
  <c r="J2588" i="46"/>
  <c r="I2588" i="46"/>
  <c r="H2588" i="46"/>
  <c r="J2586" i="46"/>
  <c r="I2586" i="46"/>
  <c r="H2586" i="46"/>
  <c r="J2584" i="46"/>
  <c r="I2584" i="46"/>
  <c r="H2584" i="46"/>
  <c r="J2577" i="46"/>
  <c r="I2577" i="46"/>
  <c r="H2577" i="46"/>
  <c r="J2570" i="46"/>
  <c r="J2569" i="46" s="1"/>
  <c r="I2570" i="46"/>
  <c r="I2569" i="46" s="1"/>
  <c r="H2570" i="46"/>
  <c r="J2564" i="46"/>
  <c r="I2564" i="46"/>
  <c r="H2564" i="46"/>
  <c r="J2562" i="46"/>
  <c r="I2562" i="46"/>
  <c r="H2562" i="46"/>
  <c r="J2553" i="46"/>
  <c r="I2553" i="46"/>
  <c r="H2553" i="46"/>
  <c r="J2551" i="46"/>
  <c r="I2551" i="46"/>
  <c r="H2551" i="46"/>
  <c r="J2541" i="46"/>
  <c r="I2541" i="46"/>
  <c r="H2541" i="46"/>
  <c r="J2534" i="46"/>
  <c r="I2534" i="46"/>
  <c r="H2534" i="46"/>
  <c r="J2529" i="46"/>
  <c r="I2529" i="46"/>
  <c r="H2529" i="46"/>
  <c r="J2526" i="46"/>
  <c r="I2526" i="46"/>
  <c r="H2526" i="46"/>
  <c r="J2524" i="46"/>
  <c r="I2524" i="46"/>
  <c r="H2524" i="46"/>
  <c r="J2519" i="46"/>
  <c r="I2519" i="46"/>
  <c r="H2519" i="46"/>
  <c r="J2513" i="46"/>
  <c r="J2512" i="46" s="1"/>
  <c r="I2513" i="46"/>
  <c r="H2513" i="46"/>
  <c r="J2508" i="46"/>
  <c r="J2507" i="46" s="1"/>
  <c r="I2508" i="46"/>
  <c r="I2507" i="46" s="1"/>
  <c r="H2508" i="46"/>
  <c r="J2504" i="46"/>
  <c r="J2503" i="46" s="1"/>
  <c r="I2504" i="46"/>
  <c r="I2503" i="46" s="1"/>
  <c r="H2504" i="46"/>
  <c r="J2499" i="46"/>
  <c r="J2498" i="46" s="1"/>
  <c r="I2499" i="46"/>
  <c r="I2498" i="46" s="1"/>
  <c r="H2499" i="46"/>
  <c r="J2495" i="46"/>
  <c r="I2495" i="46"/>
  <c r="H2495" i="46"/>
  <c r="J2490" i="46"/>
  <c r="J2489" i="46" s="1"/>
  <c r="I2490" i="46"/>
  <c r="I2489" i="46" s="1"/>
  <c r="H2490" i="46"/>
  <c r="J2486" i="46"/>
  <c r="J2485" i="46" s="1"/>
  <c r="I2486" i="46"/>
  <c r="H2486" i="46"/>
  <c r="J2479" i="46"/>
  <c r="I2479" i="46"/>
  <c r="H2479" i="46"/>
  <c r="J2477" i="46"/>
  <c r="I2477" i="46"/>
  <c r="H2477" i="46"/>
  <c r="J2475" i="46"/>
  <c r="I2475" i="46"/>
  <c r="H2475" i="46"/>
  <c r="J2470" i="46"/>
  <c r="I2470" i="46"/>
  <c r="H2470" i="46"/>
  <c r="J2467" i="46"/>
  <c r="I2467" i="46"/>
  <c r="H2467" i="46"/>
  <c r="J2464" i="46"/>
  <c r="I2464" i="46"/>
  <c r="H2464" i="46"/>
  <c r="J2461" i="46"/>
  <c r="I2461" i="46"/>
  <c r="H2461" i="46"/>
  <c r="J2459" i="46"/>
  <c r="I2459" i="46"/>
  <c r="H2459" i="46"/>
  <c r="J2456" i="46"/>
  <c r="I2456" i="46"/>
  <c r="H2456" i="46"/>
  <c r="J2454" i="46"/>
  <c r="I2454" i="46"/>
  <c r="H2454" i="46"/>
  <c r="J2452" i="46"/>
  <c r="I2452" i="46"/>
  <c r="H2452" i="46"/>
  <c r="J2447" i="46"/>
  <c r="I2447" i="46"/>
  <c r="H2447" i="46"/>
  <c r="J2444" i="46"/>
  <c r="I2444" i="46"/>
  <c r="H2444" i="46"/>
  <c r="J2441" i="46"/>
  <c r="I2441" i="46"/>
  <c r="H2441" i="46"/>
  <c r="J2438" i="46"/>
  <c r="I2438" i="46"/>
  <c r="H2438" i="46"/>
  <c r="J2436" i="46"/>
  <c r="I2436" i="46"/>
  <c r="H2436" i="46"/>
  <c r="J2432" i="46"/>
  <c r="J2431" i="46" s="1"/>
  <c r="I2432" i="46"/>
  <c r="I2431" i="46" s="1"/>
  <c r="H2432" i="46"/>
  <c r="J2427" i="46"/>
  <c r="I2427" i="46"/>
  <c r="H2427" i="46"/>
  <c r="J2424" i="46"/>
  <c r="I2424" i="46"/>
  <c r="H2424" i="46"/>
  <c r="J2422" i="46"/>
  <c r="I2422" i="46"/>
  <c r="H2422" i="46"/>
  <c r="J2419" i="46"/>
  <c r="J2418" i="46" s="1"/>
  <c r="I2419" i="46"/>
  <c r="I2418" i="46" s="1"/>
  <c r="H2419" i="46"/>
  <c r="J2414" i="46"/>
  <c r="I2414" i="46"/>
  <c r="H2414" i="46"/>
  <c r="J2411" i="46"/>
  <c r="I2411" i="46"/>
  <c r="H2411" i="46"/>
  <c r="J2409" i="46"/>
  <c r="I2409" i="46"/>
  <c r="H2409" i="46"/>
  <c r="J2405" i="46"/>
  <c r="I2405" i="46"/>
  <c r="H2405" i="46"/>
  <c r="J2402" i="46"/>
  <c r="I2402" i="46"/>
  <c r="H2402" i="46"/>
  <c r="J2397" i="46"/>
  <c r="I2397" i="46"/>
  <c r="H2397" i="46"/>
  <c r="J2394" i="46"/>
  <c r="I2394" i="46"/>
  <c r="H2394" i="46"/>
  <c r="J2392" i="46"/>
  <c r="I2392" i="46"/>
  <c r="H2392" i="46"/>
  <c r="J2389" i="46"/>
  <c r="I2389" i="46"/>
  <c r="H2389" i="46"/>
  <c r="J2387" i="46"/>
  <c r="I2387" i="46"/>
  <c r="H2387" i="46"/>
  <c r="J2384" i="46"/>
  <c r="I2384" i="46"/>
  <c r="H2384" i="46"/>
  <c r="J2381" i="46"/>
  <c r="I2381" i="46"/>
  <c r="H2381" i="46"/>
  <c r="J2376" i="46"/>
  <c r="I2376" i="46"/>
  <c r="H2376" i="46"/>
  <c r="J2373" i="46"/>
  <c r="I2373" i="46"/>
  <c r="H2373" i="46"/>
  <c r="J2371" i="46"/>
  <c r="I2371" i="46"/>
  <c r="H2371" i="46"/>
  <c r="J2368" i="46"/>
  <c r="I2368" i="46"/>
  <c r="H2368" i="46"/>
  <c r="J2366" i="46"/>
  <c r="I2366" i="46"/>
  <c r="H2366" i="46"/>
  <c r="J2360" i="46"/>
  <c r="I2360" i="46"/>
  <c r="H2360" i="46"/>
  <c r="J2358" i="46"/>
  <c r="I2358" i="46"/>
  <c r="H2358" i="46"/>
  <c r="J2355" i="46"/>
  <c r="I2355" i="46"/>
  <c r="H2355" i="46"/>
  <c r="J2353" i="46"/>
  <c r="I2353" i="46"/>
  <c r="H2353" i="46"/>
  <c r="J2351" i="46"/>
  <c r="I2351" i="46"/>
  <c r="H2351" i="46"/>
  <c r="J2348" i="46"/>
  <c r="J2347" i="46" s="1"/>
  <c r="I2348" i="46"/>
  <c r="I2347" i="46" s="1"/>
  <c r="H2348" i="46"/>
  <c r="J2343" i="46"/>
  <c r="I2343" i="46"/>
  <c r="H2343" i="46"/>
  <c r="J2341" i="46"/>
  <c r="I2341" i="46"/>
  <c r="H2341" i="46"/>
  <c r="J2338" i="46"/>
  <c r="I2338" i="46"/>
  <c r="H2338" i="46"/>
  <c r="J2336" i="46"/>
  <c r="I2336" i="46"/>
  <c r="H2336" i="46"/>
  <c r="J2334" i="46"/>
  <c r="I2334" i="46"/>
  <c r="H2334" i="46"/>
  <c r="J2330" i="46"/>
  <c r="J2329" i="46" s="1"/>
  <c r="I2330" i="46"/>
  <c r="I2329" i="46" s="1"/>
  <c r="H2330" i="46"/>
  <c r="J2325" i="46"/>
  <c r="I2325" i="46"/>
  <c r="H2325" i="46"/>
  <c r="J2323" i="46"/>
  <c r="I2323" i="46"/>
  <c r="H2323" i="46"/>
  <c r="J2320" i="46"/>
  <c r="I2320" i="46"/>
  <c r="H2320" i="46"/>
  <c r="J2318" i="46"/>
  <c r="I2318" i="46"/>
  <c r="H2318" i="46"/>
  <c r="J2316" i="46"/>
  <c r="I2316" i="46"/>
  <c r="H2316" i="46"/>
  <c r="J2311" i="46"/>
  <c r="I2311" i="46"/>
  <c r="H2311" i="46"/>
  <c r="J2309" i="46"/>
  <c r="I2309" i="46"/>
  <c r="H2309" i="46"/>
  <c r="J2306" i="46"/>
  <c r="I2306" i="46"/>
  <c r="H2306" i="46"/>
  <c r="J2304" i="46"/>
  <c r="I2304" i="46"/>
  <c r="H2304" i="46"/>
  <c r="J2302" i="46"/>
  <c r="I2302" i="46"/>
  <c r="H2302" i="46"/>
  <c r="J2298" i="46"/>
  <c r="J2297" i="46" s="1"/>
  <c r="I2298" i="46"/>
  <c r="I2297" i="46" s="1"/>
  <c r="H2298" i="46"/>
  <c r="J2295" i="46"/>
  <c r="J2294" i="46" s="1"/>
  <c r="I2295" i="46"/>
  <c r="H2295" i="46"/>
  <c r="J2292" i="46"/>
  <c r="J2291" i="46" s="1"/>
  <c r="I2292" i="46"/>
  <c r="I2291" i="46" s="1"/>
  <c r="H2292" i="46"/>
  <c r="J2288" i="46"/>
  <c r="J2287" i="46" s="1"/>
  <c r="I2288" i="46"/>
  <c r="I2287" i="46" s="1"/>
  <c r="H2288" i="46"/>
  <c r="J2275" i="46"/>
  <c r="J2274" i="46" s="1"/>
  <c r="I2275" i="46"/>
  <c r="I2274" i="46" s="1"/>
  <c r="H2275" i="46"/>
  <c r="J2270" i="46"/>
  <c r="I2270" i="46"/>
  <c r="H2270" i="46"/>
  <c r="J2268" i="46"/>
  <c r="I2268" i="46"/>
  <c r="H2268" i="46"/>
  <c r="J2265" i="46"/>
  <c r="I2265" i="46"/>
  <c r="H2265" i="46"/>
  <c r="J2263" i="46"/>
  <c r="I2263" i="46"/>
  <c r="H2263" i="46"/>
  <c r="J2261" i="46"/>
  <c r="I2261" i="46"/>
  <c r="H2261" i="46"/>
  <c r="J2258" i="46"/>
  <c r="J2257" i="46" s="1"/>
  <c r="I2258" i="46"/>
  <c r="I2257" i="46" s="1"/>
  <c r="H2258" i="46"/>
  <c r="J2255" i="46"/>
  <c r="J2254" i="46" s="1"/>
  <c r="I2255" i="46"/>
  <c r="I2254" i="46" s="1"/>
  <c r="H2255" i="46"/>
  <c r="J2252" i="46"/>
  <c r="I2252" i="46"/>
  <c r="H2252" i="46"/>
  <c r="J2250" i="46"/>
  <c r="I2250" i="46"/>
  <c r="H2250" i="46"/>
  <c r="J2248" i="46"/>
  <c r="I2248" i="46"/>
  <c r="H2248" i="46"/>
  <c r="J2245" i="46"/>
  <c r="J2244" i="46" s="1"/>
  <c r="I2245" i="46"/>
  <c r="I2244" i="46" s="1"/>
  <c r="H2245" i="46"/>
  <c r="J2242" i="46"/>
  <c r="J2241" i="46" s="1"/>
  <c r="I2242" i="46"/>
  <c r="I2241" i="46" s="1"/>
  <c r="H2242" i="46"/>
  <c r="J2237" i="46"/>
  <c r="I2237" i="46"/>
  <c r="H2237" i="46"/>
  <c r="J2235" i="46"/>
  <c r="I2235" i="46"/>
  <c r="H2235" i="46"/>
  <c r="J2232" i="46"/>
  <c r="I2232" i="46"/>
  <c r="H2232" i="46"/>
  <c r="J2230" i="46"/>
  <c r="I2230" i="46"/>
  <c r="H2230" i="46"/>
  <c r="J2228" i="46"/>
  <c r="I2228" i="46"/>
  <c r="H2228" i="46"/>
  <c r="J2224" i="46"/>
  <c r="J2223" i="46" s="1"/>
  <c r="I2224" i="46"/>
  <c r="I2223" i="46" s="1"/>
  <c r="H2224" i="46"/>
  <c r="J2219" i="46"/>
  <c r="J2218" i="46" s="1"/>
  <c r="I2219" i="46"/>
  <c r="I2218" i="46" s="1"/>
  <c r="H2219" i="46"/>
  <c r="J2216" i="46"/>
  <c r="J2215" i="46" s="1"/>
  <c r="I2216" i="46"/>
  <c r="I2215" i="46" s="1"/>
  <c r="H2216" i="46"/>
  <c r="J2213" i="46"/>
  <c r="J2212" i="46" s="1"/>
  <c r="I2213" i="46"/>
  <c r="I2212" i="46" s="1"/>
  <c r="H2213" i="46"/>
  <c r="J2210" i="46"/>
  <c r="J2209" i="46" s="1"/>
  <c r="I2210" i="46"/>
  <c r="I2209" i="46" s="1"/>
  <c r="H2210" i="46"/>
  <c r="J2205" i="46"/>
  <c r="J2204" i="46" s="1"/>
  <c r="I2205" i="46"/>
  <c r="H2205" i="46"/>
  <c r="J2201" i="46"/>
  <c r="J2200" i="46" s="1"/>
  <c r="I2201" i="46"/>
  <c r="I2200" i="46" s="1"/>
  <c r="H2201" i="46"/>
  <c r="J2195" i="46"/>
  <c r="J2194" i="46" s="1"/>
  <c r="I2195" i="46"/>
  <c r="I2194" i="46" s="1"/>
  <c r="H2195" i="46"/>
  <c r="J2198" i="46"/>
  <c r="J2197" i="46" s="1"/>
  <c r="I2198" i="46"/>
  <c r="I2197" i="46" s="1"/>
  <c r="H2198" i="46"/>
  <c r="J2188" i="46"/>
  <c r="J2187" i="46" s="1"/>
  <c r="I2188" i="46"/>
  <c r="I2187" i="46" s="1"/>
  <c r="H2188" i="46"/>
  <c r="J2185" i="46"/>
  <c r="J2184" i="46" s="1"/>
  <c r="I2185" i="46"/>
  <c r="I2184" i="46" s="1"/>
  <c r="H2185" i="46"/>
  <c r="J2178" i="46"/>
  <c r="J2177" i="46" s="1"/>
  <c r="I2178" i="46"/>
  <c r="H2178" i="46"/>
  <c r="J2175" i="46"/>
  <c r="J2174" i="46" s="1"/>
  <c r="I2175" i="46"/>
  <c r="I2174" i="46" s="1"/>
  <c r="H2175" i="46"/>
  <c r="J2172" i="46"/>
  <c r="J2171" i="46" s="1"/>
  <c r="I2172" i="46"/>
  <c r="H2172" i="46"/>
  <c r="J2169" i="46"/>
  <c r="J2168" i="46" s="1"/>
  <c r="I2169" i="46"/>
  <c r="I2168" i="46" s="1"/>
  <c r="H2169" i="46"/>
  <c r="J2166" i="46"/>
  <c r="I2166" i="46"/>
  <c r="H2166" i="46"/>
  <c r="J2164" i="46"/>
  <c r="I2164" i="46"/>
  <c r="H2164" i="46"/>
  <c r="J2162" i="46"/>
  <c r="I2162" i="46"/>
  <c r="H2162" i="46"/>
  <c r="J2158" i="46"/>
  <c r="I2158" i="46"/>
  <c r="H2158" i="46"/>
  <c r="J2156" i="46"/>
  <c r="I2156" i="46"/>
  <c r="H2156" i="46"/>
  <c r="J2150" i="46"/>
  <c r="I2150" i="46"/>
  <c r="H2150" i="46"/>
  <c r="J2146" i="46"/>
  <c r="I2146" i="46"/>
  <c r="H2146" i="46"/>
  <c r="J2142" i="46"/>
  <c r="J2141" i="46" s="1"/>
  <c r="I2142" i="46"/>
  <c r="I2141" i="46" s="1"/>
  <c r="H2142" i="46"/>
  <c r="J2139" i="46"/>
  <c r="J2138" i="46" s="1"/>
  <c r="I2139" i="46"/>
  <c r="H2139" i="46"/>
  <c r="J2136" i="46"/>
  <c r="J2135" i="46" s="1"/>
  <c r="I2136" i="46"/>
  <c r="I2135" i="46" s="1"/>
  <c r="H2136" i="46"/>
  <c r="J2129" i="46"/>
  <c r="J2128" i="46" s="1"/>
  <c r="I2129" i="46"/>
  <c r="I2128" i="46" s="1"/>
  <c r="H2129" i="46"/>
  <c r="J2120" i="46"/>
  <c r="I2120" i="46"/>
  <c r="H2120" i="46"/>
  <c r="J2118" i="46"/>
  <c r="I2118" i="46"/>
  <c r="H2118" i="46"/>
  <c r="J2109" i="46"/>
  <c r="I2109" i="46"/>
  <c r="H2109" i="46"/>
  <c r="J2103" i="46"/>
  <c r="I2103" i="46"/>
  <c r="H2103" i="46"/>
  <c r="J2098" i="46"/>
  <c r="I2098" i="46"/>
  <c r="H2098" i="46"/>
  <c r="J2095" i="46"/>
  <c r="I2095" i="46"/>
  <c r="H2095" i="46"/>
  <c r="J2093" i="46"/>
  <c r="I2093" i="46"/>
  <c r="H2093" i="46"/>
  <c r="J2089" i="46"/>
  <c r="I2089" i="46"/>
  <c r="H2089" i="46"/>
  <c r="J2085" i="46"/>
  <c r="I2085" i="46"/>
  <c r="H2085" i="46"/>
  <c r="J2083" i="46"/>
  <c r="I2083" i="46"/>
  <c r="H2083" i="46"/>
  <c r="J2077" i="46"/>
  <c r="J2076" i="46" s="1"/>
  <c r="I2077" i="46"/>
  <c r="I2076" i="46" s="1"/>
  <c r="H2077" i="46"/>
  <c r="J2074" i="46"/>
  <c r="J2073" i="46" s="1"/>
  <c r="I2074" i="46"/>
  <c r="I2073" i="46" s="1"/>
  <c r="H2074" i="46"/>
  <c r="J2071" i="46"/>
  <c r="I2071" i="46"/>
  <c r="H2071" i="46"/>
  <c r="J2069" i="46"/>
  <c r="I2069" i="46"/>
  <c r="H2069" i="46"/>
  <c r="J2067" i="46"/>
  <c r="I2067" i="46"/>
  <c r="H2067" i="46"/>
  <c r="J2065" i="46"/>
  <c r="I2065" i="46"/>
  <c r="H2065" i="46"/>
  <c r="J2062" i="46"/>
  <c r="I2062" i="46"/>
  <c r="H2062" i="46"/>
  <c r="J2060" i="46"/>
  <c r="I2060" i="46"/>
  <c r="H2060" i="46"/>
  <c r="J2055" i="46"/>
  <c r="I2055" i="46"/>
  <c r="H2055" i="46"/>
  <c r="J2053" i="46"/>
  <c r="I2053" i="46"/>
  <c r="H2053" i="46"/>
  <c r="J2049" i="46"/>
  <c r="I2049" i="46"/>
  <c r="H2049" i="46"/>
  <c r="J2047" i="46"/>
  <c r="I2047" i="46"/>
  <c r="H2047" i="46"/>
  <c r="J2042" i="46"/>
  <c r="J2041" i="46" s="1"/>
  <c r="I2042" i="46"/>
  <c r="I2041" i="46" s="1"/>
  <c r="H2042" i="46"/>
  <c r="J2039" i="46"/>
  <c r="J2038" i="46" s="1"/>
  <c r="I2039" i="46"/>
  <c r="I2038" i="46" s="1"/>
  <c r="H2039" i="46"/>
  <c r="J2033" i="46"/>
  <c r="J2032" i="46" s="1"/>
  <c r="I2033" i="46"/>
  <c r="I2032" i="46" s="1"/>
  <c r="H2033" i="46"/>
  <c r="J2024" i="46"/>
  <c r="I2024" i="46"/>
  <c r="H2024" i="46"/>
  <c r="J2022" i="46"/>
  <c r="I2022" i="46"/>
  <c r="H2022" i="46"/>
  <c r="J2012" i="46"/>
  <c r="I2012" i="46"/>
  <c r="H2012" i="46"/>
  <c r="J2007" i="46"/>
  <c r="I2007" i="46"/>
  <c r="H2007" i="46"/>
  <c r="J2003" i="46"/>
  <c r="I2003" i="46"/>
  <c r="H2003" i="46"/>
  <c r="J2000" i="46"/>
  <c r="I2000" i="46"/>
  <c r="H2000" i="46"/>
  <c r="J1998" i="46"/>
  <c r="I1998" i="46"/>
  <c r="H1998" i="46"/>
  <c r="J1994" i="46"/>
  <c r="I1994" i="46"/>
  <c r="H1994" i="46"/>
  <c r="J1974" i="46"/>
  <c r="J1973" i="46" s="1"/>
  <c r="J1972" i="46" s="1"/>
  <c r="I1974" i="46"/>
  <c r="I1973" i="46" s="1"/>
  <c r="I1972" i="46" s="1"/>
  <c r="H1974" i="46"/>
  <c r="J1970" i="46"/>
  <c r="I1970" i="46"/>
  <c r="H1970" i="46"/>
  <c r="J1963" i="46"/>
  <c r="I1963" i="46"/>
  <c r="H1963" i="46"/>
  <c r="J1959" i="46"/>
  <c r="I1959" i="46"/>
  <c r="H1959" i="46"/>
  <c r="J1957" i="46"/>
  <c r="I1957" i="46"/>
  <c r="H1957" i="46"/>
  <c r="J1954" i="46"/>
  <c r="I1954" i="46"/>
  <c r="I1953" i="46" s="1"/>
  <c r="H1954" i="46"/>
  <c r="J1951" i="46"/>
  <c r="J1950" i="46" s="1"/>
  <c r="I1951" i="46"/>
  <c r="I1950" i="46" s="1"/>
  <c r="H1951" i="46"/>
  <c r="J1945" i="46"/>
  <c r="J1944" i="46" s="1"/>
  <c r="I1945" i="46"/>
  <c r="I1944" i="46" s="1"/>
  <c r="H1945" i="46"/>
  <c r="J1936" i="46"/>
  <c r="I1936" i="46"/>
  <c r="H1936" i="46"/>
  <c r="J1926" i="46"/>
  <c r="I1926" i="46"/>
  <c r="H1926" i="46"/>
  <c r="J1919" i="46"/>
  <c r="I1919" i="46"/>
  <c r="H1919" i="46"/>
  <c r="J1915" i="46"/>
  <c r="I1915" i="46"/>
  <c r="H1915" i="46"/>
  <c r="J1891" i="46"/>
  <c r="J1890" i="46" s="1"/>
  <c r="I1891" i="46"/>
  <c r="H1891" i="46"/>
  <c r="J1888" i="46"/>
  <c r="J1887" i="46" s="1"/>
  <c r="I1888" i="46"/>
  <c r="I1887" i="46" s="1"/>
  <c r="H1888" i="46"/>
  <c r="J1885" i="46"/>
  <c r="I1885" i="46"/>
  <c r="H1885" i="46"/>
  <c r="J1880" i="46"/>
  <c r="I1880" i="46"/>
  <c r="H1880" i="46"/>
  <c r="J1877" i="46"/>
  <c r="J1876" i="46" s="1"/>
  <c r="I1877" i="46"/>
  <c r="I1876" i="46" s="1"/>
  <c r="H1877" i="46"/>
  <c r="J1873" i="46"/>
  <c r="J1872" i="46" s="1"/>
  <c r="I1873" i="46"/>
  <c r="I1872" i="46" s="1"/>
  <c r="H1873" i="46"/>
  <c r="J1868" i="46"/>
  <c r="J1867" i="46" s="1"/>
  <c r="I1868" i="46"/>
  <c r="I1867" i="46" s="1"/>
  <c r="H1868" i="46"/>
  <c r="J1860" i="46"/>
  <c r="I1860" i="46"/>
  <c r="H1860" i="46"/>
  <c r="J1858" i="46"/>
  <c r="I1858" i="46"/>
  <c r="H1858" i="46"/>
  <c r="J1848" i="46"/>
  <c r="I1848" i="46"/>
  <c r="H1848" i="46"/>
  <c r="J1842" i="46"/>
  <c r="I1842" i="46"/>
  <c r="H1842" i="46"/>
  <c r="J1838" i="46"/>
  <c r="I1838" i="46"/>
  <c r="H1838" i="46"/>
  <c r="J1835" i="46"/>
  <c r="I1835" i="46"/>
  <c r="H1835" i="46"/>
  <c r="J1833" i="46"/>
  <c r="I1833" i="46"/>
  <c r="H1833" i="46"/>
  <c r="J1829" i="46"/>
  <c r="I1829" i="46"/>
  <c r="H1829" i="46"/>
  <c r="J1826" i="46"/>
  <c r="J1825" i="46" s="1"/>
  <c r="I1826" i="46"/>
  <c r="I1825" i="46" s="1"/>
  <c r="H1826" i="46"/>
  <c r="J1823" i="46"/>
  <c r="I1823" i="46"/>
  <c r="I1822" i="46" s="1"/>
  <c r="H1823" i="46"/>
  <c r="J1819" i="46"/>
  <c r="I1819" i="46"/>
  <c r="H1819" i="46"/>
  <c r="J1817" i="46"/>
  <c r="I1817" i="46"/>
  <c r="H1817" i="46"/>
  <c r="J1815" i="46"/>
  <c r="I1815" i="46"/>
  <c r="H1815" i="46"/>
  <c r="J1812" i="46"/>
  <c r="I1812" i="46"/>
  <c r="H1812" i="46"/>
  <c r="J1810" i="46"/>
  <c r="I1810" i="46"/>
  <c r="H1810" i="46"/>
  <c r="J1797" i="46"/>
  <c r="J1796" i="46" s="1"/>
  <c r="I1797" i="46"/>
  <c r="I1796" i="46" s="1"/>
  <c r="H1797" i="46"/>
  <c r="J1705" i="46"/>
  <c r="J1704" i="46" s="1"/>
  <c r="I1705" i="46"/>
  <c r="I1704" i="46" s="1"/>
  <c r="H1705" i="46"/>
  <c r="J1702" i="46"/>
  <c r="I1702" i="46"/>
  <c r="H1702" i="46"/>
  <c r="J1700" i="46"/>
  <c r="I1700" i="46"/>
  <c r="H1700" i="46"/>
  <c r="J1697" i="46"/>
  <c r="J1696" i="46" s="1"/>
  <c r="I1697" i="46"/>
  <c r="I1696" i="46" s="1"/>
  <c r="H1697" i="46"/>
  <c r="H1710" i="46"/>
  <c r="I1710" i="46"/>
  <c r="I1709" i="46" s="1"/>
  <c r="J1710" i="46"/>
  <c r="J1709" i="46" s="1"/>
  <c r="H1715" i="46"/>
  <c r="I1715" i="46"/>
  <c r="I1714" i="46" s="1"/>
  <c r="J1715" i="46"/>
  <c r="J1714" i="46" s="1"/>
  <c r="H1718" i="46"/>
  <c r="I1718" i="46"/>
  <c r="J1718" i="46"/>
  <c r="J1561" i="46"/>
  <c r="J1560" i="46" s="1"/>
  <c r="I1561" i="46"/>
  <c r="I1560" i="46" s="1"/>
  <c r="H1561" i="46"/>
  <c r="J1557" i="46"/>
  <c r="J1556" i="46" s="1"/>
  <c r="I1557" i="46"/>
  <c r="I1556" i="46" s="1"/>
  <c r="H1557" i="46"/>
  <c r="J1547" i="46"/>
  <c r="J1546" i="46" s="1"/>
  <c r="I1547" i="46"/>
  <c r="I1546" i="46" s="1"/>
  <c r="H1547" i="46"/>
  <c r="J1542" i="46"/>
  <c r="J1541" i="46" s="1"/>
  <c r="I1542" i="46"/>
  <c r="I1541" i="46" s="1"/>
  <c r="H1542" i="46"/>
  <c r="J1538" i="46"/>
  <c r="J1537" i="46" s="1"/>
  <c r="I1538" i="46"/>
  <c r="I1537" i="46" s="1"/>
  <c r="H1538" i="46"/>
  <c r="J1535" i="46"/>
  <c r="I1535" i="46"/>
  <c r="H1535" i="46"/>
  <c r="J1529" i="46"/>
  <c r="I1529" i="46"/>
  <c r="H1529" i="46"/>
  <c r="J1527" i="46"/>
  <c r="I1527" i="46"/>
  <c r="H1527" i="46"/>
  <c r="J1523" i="46"/>
  <c r="I1523" i="46"/>
  <c r="H1523" i="46"/>
  <c r="J1519" i="46"/>
  <c r="J1518" i="46" s="1"/>
  <c r="I1519" i="46"/>
  <c r="I1518" i="46" s="1"/>
  <c r="H1519" i="46"/>
  <c r="J1516" i="46"/>
  <c r="I1516" i="46"/>
  <c r="H1516" i="46"/>
  <c r="J1514" i="46"/>
  <c r="I1514" i="46"/>
  <c r="H1514" i="46"/>
  <c r="J1506" i="46"/>
  <c r="I1506" i="46"/>
  <c r="H1506" i="46"/>
  <c r="J1504" i="46"/>
  <c r="I1504" i="46"/>
  <c r="H1504" i="46"/>
  <c r="J1500" i="46"/>
  <c r="I1500" i="46"/>
  <c r="H1500" i="46"/>
  <c r="J1497" i="46"/>
  <c r="I1497" i="46"/>
  <c r="H1497" i="46"/>
  <c r="J1495" i="46"/>
  <c r="I1495" i="46"/>
  <c r="H1495" i="46"/>
  <c r="J1492" i="46"/>
  <c r="I1492" i="46"/>
  <c r="H1492" i="46"/>
  <c r="J1457" i="46"/>
  <c r="J1456" i="46" s="1"/>
  <c r="I1457" i="46"/>
  <c r="H1457" i="46"/>
  <c r="J1453" i="46"/>
  <c r="J1452" i="46" s="1"/>
  <c r="I1453" i="46"/>
  <c r="I1452" i="46" s="1"/>
  <c r="H1453" i="46"/>
  <c r="J1450" i="46"/>
  <c r="J1449" i="46" s="1"/>
  <c r="I1450" i="46"/>
  <c r="I1449" i="46" s="1"/>
  <c r="H1450" i="46"/>
  <c r="J1440" i="46"/>
  <c r="I1440" i="46"/>
  <c r="H1440" i="46"/>
  <c r="J1438" i="46"/>
  <c r="I1438" i="46"/>
  <c r="H1438" i="46"/>
  <c r="J1435" i="46"/>
  <c r="I1435" i="46"/>
  <c r="H1435" i="46"/>
  <c r="J1430" i="46"/>
  <c r="I1430" i="46"/>
  <c r="H1430" i="46"/>
  <c r="J1426" i="46"/>
  <c r="J1425" i="46" s="1"/>
  <c r="I1426" i="46"/>
  <c r="I1425" i="46" s="1"/>
  <c r="H1426" i="46"/>
  <c r="J1423" i="46"/>
  <c r="J1422" i="46" s="1"/>
  <c r="I1423" i="46"/>
  <c r="I1422" i="46" s="1"/>
  <c r="H1423" i="46"/>
  <c r="J1419" i="46"/>
  <c r="J1418" i="46" s="1"/>
  <c r="I1419" i="46"/>
  <c r="I1418" i="46" s="1"/>
  <c r="H1419" i="46"/>
  <c r="J1416" i="46"/>
  <c r="I1416" i="46"/>
  <c r="H1416" i="46"/>
  <c r="J1407" i="46"/>
  <c r="I1407" i="46"/>
  <c r="H1407" i="46"/>
  <c r="J1404" i="46"/>
  <c r="I1404" i="46"/>
  <c r="H1404" i="46"/>
  <c r="J1400" i="46"/>
  <c r="I1400" i="46"/>
  <c r="H1400" i="46"/>
  <c r="J1397" i="46"/>
  <c r="I1397" i="46"/>
  <c r="H1397" i="46"/>
  <c r="J1395" i="46"/>
  <c r="I1395" i="46"/>
  <c r="H1395" i="46"/>
  <c r="J1392" i="46"/>
  <c r="I1392" i="46"/>
  <c r="H1392" i="46"/>
  <c r="J1389" i="46"/>
  <c r="I1389" i="46"/>
  <c r="H1389" i="46"/>
  <c r="J1387" i="46"/>
  <c r="I1387" i="46"/>
  <c r="H1387" i="46"/>
  <c r="J1385" i="46"/>
  <c r="I1385" i="46"/>
  <c r="H1385" i="46"/>
  <c r="J1383" i="46"/>
  <c r="I1383" i="46"/>
  <c r="H1383" i="46"/>
  <c r="J1380" i="46"/>
  <c r="J1379" i="46" s="1"/>
  <c r="I1380" i="46"/>
  <c r="I1379" i="46" s="1"/>
  <c r="H1380" i="46"/>
  <c r="J1376" i="46"/>
  <c r="I1376" i="46"/>
  <c r="H1376" i="46"/>
  <c r="J1374" i="46"/>
  <c r="I1374" i="46"/>
  <c r="H1374" i="46"/>
  <c r="J1372" i="46"/>
  <c r="I1372" i="46"/>
  <c r="H1372" i="46"/>
  <c r="J1366" i="46"/>
  <c r="J1365" i="46" s="1"/>
  <c r="I1366" i="46"/>
  <c r="I1365" i="46" s="1"/>
  <c r="H1366" i="46"/>
  <c r="J1362" i="46"/>
  <c r="J1361" i="46" s="1"/>
  <c r="I1362" i="46"/>
  <c r="I1361" i="46" s="1"/>
  <c r="H1362" i="46"/>
  <c r="J1359" i="46"/>
  <c r="I1359" i="46"/>
  <c r="H1359" i="46"/>
  <c r="J1355" i="46"/>
  <c r="I1355" i="46"/>
  <c r="H1355" i="46"/>
  <c r="J1352" i="46"/>
  <c r="I1352" i="46"/>
  <c r="H1352" i="46"/>
  <c r="J1350" i="46"/>
  <c r="I1350" i="46"/>
  <c r="H1350" i="46"/>
  <c r="J1185" i="46"/>
  <c r="I1185" i="46"/>
  <c r="I1184" i="46" s="1"/>
  <c r="H1185" i="46"/>
  <c r="J1182" i="46"/>
  <c r="J1181" i="46" s="1"/>
  <c r="I1182" i="46"/>
  <c r="I1181" i="46" s="1"/>
  <c r="H1182" i="46"/>
  <c r="J1179" i="46"/>
  <c r="I1179" i="46"/>
  <c r="H1179" i="46"/>
  <c r="J1176" i="46"/>
  <c r="I1176" i="46"/>
  <c r="H1176" i="46"/>
  <c r="J1174" i="46"/>
  <c r="I1174" i="46"/>
  <c r="H1174" i="46"/>
  <c r="J1172" i="46"/>
  <c r="I1172" i="46"/>
  <c r="H1172" i="46"/>
  <c r="J1169" i="46"/>
  <c r="I1169" i="46"/>
  <c r="H1169" i="46"/>
  <c r="J1167" i="46"/>
  <c r="I1167" i="46"/>
  <c r="H1167" i="46"/>
  <c r="J821" i="46"/>
  <c r="J820" i="46" s="1"/>
  <c r="I821" i="46"/>
  <c r="I820" i="46" s="1"/>
  <c r="H821" i="46"/>
  <c r="J1057" i="46"/>
  <c r="I1057" i="46"/>
  <c r="H1057" i="46"/>
  <c r="J1053" i="46"/>
  <c r="I1053" i="46"/>
  <c r="H1053" i="46"/>
  <c r="J1050" i="46"/>
  <c r="I1050" i="46"/>
  <c r="H1050" i="46"/>
  <c r="J1048" i="46"/>
  <c r="I1048" i="46"/>
  <c r="H1048" i="46"/>
  <c r="J1046" i="46"/>
  <c r="I1046" i="46"/>
  <c r="H1046" i="46"/>
  <c r="J1044" i="46"/>
  <c r="I1044" i="46"/>
  <c r="H1044" i="46"/>
  <c r="J1026" i="46"/>
  <c r="J1025" i="46" s="1"/>
  <c r="J1024" i="46" s="1"/>
  <c r="I1026" i="46"/>
  <c r="I1025" i="46" s="1"/>
  <c r="I1024" i="46" s="1"/>
  <c r="H1026" i="46"/>
  <c r="K2865" i="46" l="1"/>
  <c r="K2870" i="46"/>
  <c r="K2890" i="46"/>
  <c r="K2895" i="46"/>
  <c r="K2899" i="46"/>
  <c r="K2912" i="46"/>
  <c r="K2917" i="46"/>
  <c r="K2931" i="46"/>
  <c r="K2936" i="46"/>
  <c r="K2940" i="46"/>
  <c r="K2951" i="46"/>
  <c r="K2956" i="46"/>
  <c r="K2974" i="46"/>
  <c r="K2981" i="46"/>
  <c r="K2989" i="46"/>
  <c r="K3005" i="46"/>
  <c r="K3025" i="46"/>
  <c r="K3034" i="46"/>
  <c r="K3044" i="46"/>
  <c r="K3074" i="46"/>
  <c r="K3083" i="46"/>
  <c r="K3088" i="46"/>
  <c r="K3094" i="46"/>
  <c r="K3101" i="46"/>
  <c r="K3106" i="46"/>
  <c r="K3110" i="46"/>
  <c r="K3117" i="46"/>
  <c r="K3123" i="46"/>
  <c r="K3128" i="46"/>
  <c r="K3134" i="46"/>
  <c r="K3140" i="46"/>
  <c r="K3150" i="46"/>
  <c r="K3156" i="46"/>
  <c r="K3161" i="46"/>
  <c r="K3167" i="46"/>
  <c r="K3172" i="46"/>
  <c r="K3178" i="46"/>
  <c r="K3185" i="46"/>
  <c r="K3190" i="46"/>
  <c r="K3195" i="46"/>
  <c r="K3201" i="46"/>
  <c r="K3215" i="46"/>
  <c r="K3235" i="46"/>
  <c r="K3248" i="46"/>
  <c r="K3252" i="46"/>
  <c r="K3257" i="46"/>
  <c r="K3265" i="46"/>
  <c r="J4214" i="46"/>
  <c r="K3054" i="46"/>
  <c r="K2867" i="46"/>
  <c r="K2872" i="46"/>
  <c r="K2886" i="46"/>
  <c r="K2892" i="46"/>
  <c r="K2897" i="46"/>
  <c r="K2910" i="46"/>
  <c r="K2915" i="46"/>
  <c r="K2919" i="46"/>
  <c r="K2933" i="46"/>
  <c r="K2938" i="46"/>
  <c r="K2943" i="46"/>
  <c r="K2949" i="46"/>
  <c r="K2954" i="46"/>
  <c r="K2984" i="46"/>
  <c r="K3027" i="46"/>
  <c r="K3038" i="46"/>
  <c r="K3048" i="46"/>
  <c r="K3077" i="46"/>
  <c r="K3081" i="46"/>
  <c r="K3085" i="46"/>
  <c r="K3092" i="46"/>
  <c r="K3098" i="46"/>
  <c r="K3103" i="46"/>
  <c r="K3108" i="46"/>
  <c r="K3113" i="46"/>
  <c r="K3119" i="46"/>
  <c r="K3126" i="46"/>
  <c r="K3132" i="46"/>
  <c r="K3137" i="46"/>
  <c r="K3142" i="46"/>
  <c r="K3148" i="46"/>
  <c r="K3153" i="46"/>
  <c r="K3158" i="46"/>
  <c r="K3165" i="46"/>
  <c r="K3169" i="46"/>
  <c r="K3176" i="46"/>
  <c r="K3182" i="46"/>
  <c r="K3188" i="46"/>
  <c r="K3192" i="46"/>
  <c r="K3199" i="46"/>
  <c r="K3205" i="46"/>
  <c r="K3233" i="46"/>
  <c r="K3237" i="46"/>
  <c r="K3244" i="46"/>
  <c r="K3250" i="46"/>
  <c r="K3255" i="46"/>
  <c r="K3262" i="46"/>
  <c r="K3267" i="46"/>
  <c r="K3281" i="46"/>
  <c r="K3289" i="46"/>
  <c r="K3295" i="46"/>
  <c r="K3303" i="46"/>
  <c r="K3319" i="46"/>
  <c r="K3330" i="46"/>
  <c r="K3338" i="46"/>
  <c r="K3343" i="46"/>
  <c r="K3358" i="46"/>
  <c r="K3365" i="46"/>
  <c r="K3410" i="46"/>
  <c r="K3420" i="46"/>
  <c r="K3425" i="46"/>
  <c r="K3430" i="46"/>
  <c r="K3435" i="46"/>
  <c r="K3441" i="46"/>
  <c r="K3454" i="46"/>
  <c r="K3459" i="46"/>
  <c r="K3463" i="46"/>
  <c r="K3479" i="46"/>
  <c r="K3484" i="46"/>
  <c r="K3494" i="46"/>
  <c r="K3512" i="46"/>
  <c r="K3531" i="46"/>
  <c r="K3539" i="46"/>
  <c r="K3545" i="46"/>
  <c r="K3550" i="46"/>
  <c r="K3556" i="46"/>
  <c r="K3561" i="46"/>
  <c r="K3566" i="46"/>
  <c r="K3578" i="46"/>
  <c r="K3583" i="46"/>
  <c r="K3590" i="46"/>
  <c r="K3595" i="46"/>
  <c r="K3601" i="46"/>
  <c r="K3607" i="46"/>
  <c r="K3612" i="46"/>
  <c r="K3618" i="46"/>
  <c r="K3623" i="46"/>
  <c r="K3658" i="46"/>
  <c r="K3663" i="46"/>
  <c r="K3669" i="46"/>
  <c r="K3679" i="46"/>
  <c r="K3686" i="46"/>
  <c r="K3741" i="46"/>
  <c r="K3746" i="46"/>
  <c r="K3752" i="46"/>
  <c r="K3774" i="46"/>
  <c r="K3779" i="46"/>
  <c r="K3785" i="46"/>
  <c r="K3804" i="46"/>
  <c r="K3809" i="46"/>
  <c r="K3817" i="46"/>
  <c r="K3834" i="46"/>
  <c r="K3854" i="46"/>
  <c r="K3861" i="46"/>
  <c r="K3899" i="46"/>
  <c r="K3905" i="46"/>
  <c r="K3911" i="46"/>
  <c r="K3934" i="46"/>
  <c r="K3939" i="46"/>
  <c r="K3951" i="46"/>
  <c r="K3956" i="46"/>
  <c r="K3963" i="46"/>
  <c r="K3985" i="46"/>
  <c r="K3993" i="46"/>
  <c r="K3999" i="46"/>
  <c r="K4004" i="46"/>
  <c r="K1026" i="46"/>
  <c r="K1046" i="46"/>
  <c r="K1050" i="46"/>
  <c r="K1057" i="46"/>
  <c r="K1167" i="46"/>
  <c r="K1172" i="46"/>
  <c r="K1176" i="46"/>
  <c r="K1182" i="46"/>
  <c r="K1350" i="46"/>
  <c r="K1355" i="46"/>
  <c r="K1362" i="46"/>
  <c r="K1372" i="46"/>
  <c r="K1376" i="46"/>
  <c r="K1383" i="46"/>
  <c r="K1387" i="46"/>
  <c r="K1392" i="46"/>
  <c r="K1397" i="46"/>
  <c r="K1404" i="46"/>
  <c r="K1416" i="46"/>
  <c r="K1430" i="46"/>
  <c r="K1438" i="46"/>
  <c r="K1450" i="46"/>
  <c r="K1457" i="46"/>
  <c r="K1495" i="46"/>
  <c r="K1500" i="46"/>
  <c r="K1506" i="46"/>
  <c r="K1516" i="46"/>
  <c r="K1523" i="46"/>
  <c r="K1529" i="46"/>
  <c r="K1561" i="46"/>
  <c r="K1697" i="46"/>
  <c r="K1702" i="46"/>
  <c r="K1797" i="46"/>
  <c r="K1812" i="46"/>
  <c r="K1817" i="46"/>
  <c r="K1829" i="46"/>
  <c r="K1835" i="46"/>
  <c r="K1842" i="46"/>
  <c r="K1858" i="46"/>
  <c r="K1885" i="46"/>
  <c r="K1891" i="46"/>
  <c r="K1919" i="46"/>
  <c r="K1936" i="46"/>
  <c r="K1951" i="46"/>
  <c r="K1957" i="46"/>
  <c r="K1963" i="46"/>
  <c r="K1974" i="46"/>
  <c r="K1998" i="46"/>
  <c r="K2003" i="46"/>
  <c r="K2012" i="46"/>
  <c r="K2024" i="46"/>
  <c r="K2039" i="46"/>
  <c r="K2047" i="46"/>
  <c r="K2053" i="46"/>
  <c r="K2060" i="46"/>
  <c r="K2065" i="46"/>
  <c r="K2083" i="46"/>
  <c r="K2089" i="46"/>
  <c r="K2095" i="46"/>
  <c r="K2103" i="46"/>
  <c r="K2118" i="46"/>
  <c r="K2139" i="46"/>
  <c r="K2146" i="46"/>
  <c r="K2156" i="46"/>
  <c r="K2162" i="46"/>
  <c r="K2166" i="46"/>
  <c r="K2188" i="46"/>
  <c r="K2195" i="46"/>
  <c r="K2205" i="46"/>
  <c r="K2219" i="46"/>
  <c r="K2228" i="46"/>
  <c r="K2232" i="46"/>
  <c r="K2250" i="46"/>
  <c r="K2261" i="46"/>
  <c r="K2265" i="46"/>
  <c r="K2302" i="46"/>
  <c r="K2306" i="46"/>
  <c r="K2311" i="46"/>
  <c r="K2318" i="46"/>
  <c r="K2323" i="46"/>
  <c r="K2330" i="46"/>
  <c r="K2336" i="46"/>
  <c r="K2341" i="46"/>
  <c r="K2348" i="46"/>
  <c r="K2353" i="46"/>
  <c r="K2358" i="46"/>
  <c r="K2366" i="46"/>
  <c r="K2371" i="46"/>
  <c r="K2376" i="46"/>
  <c r="K2384" i="46"/>
  <c r="K2389" i="46"/>
  <c r="K2394" i="46"/>
  <c r="K2402" i="46"/>
  <c r="K2409" i="46"/>
  <c r="K2414" i="46"/>
  <c r="K2422" i="46"/>
  <c r="K2427" i="46"/>
  <c r="K2436" i="46"/>
  <c r="K2441" i="46"/>
  <c r="K2447" i="46"/>
  <c r="K2454" i="46"/>
  <c r="K2459" i="46"/>
  <c r="K2464" i="46"/>
  <c r="K2470" i="46"/>
  <c r="K2477" i="46"/>
  <c r="K2524" i="46"/>
  <c r="K2529" i="46"/>
  <c r="K2541" i="46"/>
  <c r="K2553" i="46"/>
  <c r="K2564" i="46"/>
  <c r="K2577" i="46"/>
  <c r="K2604" i="46"/>
  <c r="K2613" i="46"/>
  <c r="K2617" i="46"/>
  <c r="K2629" i="46"/>
  <c r="K2654" i="46"/>
  <c r="K2659" i="46"/>
  <c r="K2671" i="46"/>
  <c r="K2677" i="46"/>
  <c r="K2684" i="46"/>
  <c r="K2690" i="46"/>
  <c r="K2698" i="46"/>
  <c r="K2704" i="46"/>
  <c r="K2711" i="46"/>
  <c r="K2716" i="46"/>
  <c r="K2721" i="46"/>
  <c r="K2729" i="46"/>
  <c r="K2733" i="46"/>
  <c r="K2754" i="46"/>
  <c r="K2772" i="46"/>
  <c r="K2782" i="46"/>
  <c r="K2794" i="46"/>
  <c r="K2809" i="46"/>
  <c r="K2815" i="46"/>
  <c r="K2823" i="46"/>
  <c r="K3293" i="46"/>
  <c r="K3298" i="46"/>
  <c r="K3309" i="46"/>
  <c r="K3321" i="46"/>
  <c r="K3336" i="46"/>
  <c r="K3341" i="46"/>
  <c r="K3356" i="46"/>
  <c r="K3362" i="46"/>
  <c r="K3367" i="46"/>
  <c r="K3381" i="46"/>
  <c r="K3385" i="46"/>
  <c r="K3396" i="46"/>
  <c r="K3408" i="46"/>
  <c r="K3412" i="46"/>
  <c r="K3418" i="46"/>
  <c r="K3423" i="46"/>
  <c r="K3427" i="46"/>
  <c r="K3433" i="46"/>
  <c r="K3439" i="46"/>
  <c r="K3443" i="46"/>
  <c r="K3450" i="46"/>
  <c r="K3456" i="46"/>
  <c r="K3461" i="46"/>
  <c r="K3476" i="46"/>
  <c r="K3481" i="46"/>
  <c r="K3489" i="46"/>
  <c r="K3503" i="46"/>
  <c r="K3518" i="46"/>
  <c r="K3528" i="46"/>
  <c r="K3534" i="46"/>
  <c r="K3543" i="46"/>
  <c r="K3548" i="46"/>
  <c r="K3552" i="46"/>
  <c r="K3559" i="46"/>
  <c r="K3564" i="46"/>
  <c r="K3568" i="46"/>
  <c r="K3576" i="46"/>
  <c r="K3581" i="46"/>
  <c r="K3592" i="46"/>
  <c r="K3597" i="46"/>
  <c r="K3605" i="46"/>
  <c r="K3610" i="46"/>
  <c r="K3616" i="46"/>
  <c r="K3621" i="46"/>
  <c r="K3661" i="46"/>
  <c r="K3666" i="46"/>
  <c r="K3672" i="46"/>
  <c r="K3684" i="46"/>
  <c r="K3692" i="46"/>
  <c r="K3713" i="46"/>
  <c r="K3743" i="46"/>
  <c r="K3748" i="46"/>
  <c r="K3772" i="46"/>
  <c r="K3777" i="46"/>
  <c r="K3801" i="46"/>
  <c r="K3807" i="46"/>
  <c r="K3812" i="46"/>
  <c r="K3824" i="46"/>
  <c r="K3851" i="46"/>
  <c r="K3858" i="46"/>
  <c r="K3897" i="46"/>
  <c r="K3902" i="46"/>
  <c r="K3907" i="46"/>
  <c r="K3932" i="46"/>
  <c r="K3937" i="46"/>
  <c r="K3943" i="46"/>
  <c r="K3949" i="46"/>
  <c r="K3954" i="46"/>
  <c r="K3960" i="46"/>
  <c r="K3983" i="46"/>
  <c r="K3988" i="46"/>
  <c r="K4001" i="46"/>
  <c r="K4009" i="46"/>
  <c r="K4028" i="46"/>
  <c r="K4033" i="46"/>
  <c r="K4041" i="46"/>
  <c r="K4054" i="46"/>
  <c r="K4072" i="46"/>
  <c r="K4099" i="46"/>
  <c r="K4102" i="46"/>
  <c r="K4127" i="46"/>
  <c r="K4134" i="46"/>
  <c r="K4162" i="46"/>
  <c r="K4167" i="46"/>
  <c r="K4177" i="46"/>
  <c r="K2586" i="46"/>
  <c r="K2592" i="46"/>
  <c r="K2767" i="46"/>
  <c r="K2827" i="46"/>
  <c r="K2958" i="46"/>
  <c r="K2964" i="46"/>
  <c r="K2979" i="46"/>
  <c r="K2996" i="46"/>
  <c r="K3007" i="46"/>
  <c r="K4012" i="46"/>
  <c r="K4031" i="46"/>
  <c r="K4036" i="46"/>
  <c r="H2874" i="46"/>
  <c r="K2874" i="46" s="1"/>
  <c r="K2875" i="46"/>
  <c r="H2922" i="46"/>
  <c r="K2922" i="46" s="1"/>
  <c r="K2923" i="46"/>
  <c r="H2945" i="46"/>
  <c r="K2945" i="46" s="1"/>
  <c r="K2946" i="46"/>
  <c r="H3070" i="46"/>
  <c r="K3070" i="46" s="1"/>
  <c r="K3071" i="46"/>
  <c r="H3144" i="46"/>
  <c r="K3145" i="46"/>
  <c r="H3207" i="46"/>
  <c r="K3207" i="46" s="1"/>
  <c r="K3208" i="46"/>
  <c r="H3465" i="46"/>
  <c r="K3465" i="46" s="1"/>
  <c r="K3466" i="46"/>
  <c r="K1044" i="46"/>
  <c r="K1048" i="46"/>
  <c r="K1053" i="46"/>
  <c r="K821" i="46"/>
  <c r="K1169" i="46"/>
  <c r="K1174" i="46"/>
  <c r="K1179" i="46"/>
  <c r="K1185" i="46"/>
  <c r="K1352" i="46"/>
  <c r="K1359" i="46"/>
  <c r="H1365" i="46"/>
  <c r="K1365" i="46" s="1"/>
  <c r="K1366" i="46"/>
  <c r="K1374" i="46"/>
  <c r="K1380" i="46"/>
  <c r="K1385" i="46"/>
  <c r="K1389" i="46"/>
  <c r="K1395" i="46"/>
  <c r="K1400" i="46"/>
  <c r="K1407" i="46"/>
  <c r="H1418" i="46"/>
  <c r="K1418" i="46" s="1"/>
  <c r="K1419" i="46"/>
  <c r="K1426" i="46"/>
  <c r="K1435" i="46"/>
  <c r="K1440" i="46"/>
  <c r="H1452" i="46"/>
  <c r="K1452" i="46" s="1"/>
  <c r="K1453" i="46"/>
  <c r="K1492" i="46"/>
  <c r="K1497" i="46"/>
  <c r="K1504" i="46"/>
  <c r="K1514" i="46"/>
  <c r="H1518" i="46"/>
  <c r="K1518" i="46" s="1"/>
  <c r="K1519" i="46"/>
  <c r="K1527" i="46"/>
  <c r="K1535" i="46"/>
  <c r="H1541" i="46"/>
  <c r="K1541" i="46" s="1"/>
  <c r="K1542" i="46"/>
  <c r="H1556" i="46"/>
  <c r="K1556" i="46" s="1"/>
  <c r="K1557" i="46"/>
  <c r="K1700" i="46"/>
  <c r="H1704" i="46"/>
  <c r="K1704" i="46" s="1"/>
  <c r="K1705" i="46"/>
  <c r="K1810" i="46"/>
  <c r="K1815" i="46"/>
  <c r="K1819" i="46"/>
  <c r="K1826" i="46"/>
  <c r="K1833" i="46"/>
  <c r="K1838" i="46"/>
  <c r="K1848" i="46"/>
  <c r="K1860" i="46"/>
  <c r="H1872" i="46"/>
  <c r="K1872" i="46" s="1"/>
  <c r="K1873" i="46"/>
  <c r="K1880" i="46"/>
  <c r="H1887" i="46"/>
  <c r="K1887" i="46" s="1"/>
  <c r="K1888" i="46"/>
  <c r="K1915" i="46"/>
  <c r="K1926" i="46"/>
  <c r="K1945" i="46"/>
  <c r="K1954" i="46"/>
  <c r="K1959" i="46"/>
  <c r="K1970" i="46"/>
  <c r="K1994" i="46"/>
  <c r="K2000" i="46"/>
  <c r="K2007" i="46"/>
  <c r="K2022" i="46"/>
  <c r="H2032" i="46"/>
  <c r="K2032" i="46" s="1"/>
  <c r="K2033" i="46"/>
  <c r="H2041" i="46"/>
  <c r="K2041" i="46" s="1"/>
  <c r="K2042" i="46"/>
  <c r="K2049" i="46"/>
  <c r="K2055" i="46"/>
  <c r="K2062" i="46"/>
  <c r="K2067" i="46"/>
  <c r="K2071" i="46"/>
  <c r="K2077" i="46"/>
  <c r="K2085" i="46"/>
  <c r="K2093" i="46"/>
  <c r="K2098" i="46"/>
  <c r="K2109" i="46"/>
  <c r="K2120" i="46"/>
  <c r="H2135" i="46"/>
  <c r="K2135" i="46" s="1"/>
  <c r="K2136" i="46"/>
  <c r="H2141" i="46"/>
  <c r="K2141" i="46" s="1"/>
  <c r="K2142" i="46"/>
  <c r="K2150" i="46"/>
  <c r="K2158" i="46"/>
  <c r="K2164" i="46"/>
  <c r="K2169" i="46"/>
  <c r="H2174" i="46"/>
  <c r="K2174" i="46" s="1"/>
  <c r="K2175" i="46"/>
  <c r="K2185" i="46"/>
  <c r="K2198" i="46"/>
  <c r="K2201" i="46"/>
  <c r="H2209" i="46"/>
  <c r="K2209" i="46" s="1"/>
  <c r="K2210" i="46"/>
  <c r="H2215" i="46"/>
  <c r="K2215" i="46" s="1"/>
  <c r="K2216" i="46"/>
  <c r="K2224" i="46"/>
  <c r="K2230" i="46"/>
  <c r="K2235" i="46"/>
  <c r="K2242" i="46"/>
  <c r="K2248" i="46"/>
  <c r="K2252" i="46"/>
  <c r="H2257" i="46"/>
  <c r="K2257" i="46" s="1"/>
  <c r="K2258" i="46"/>
  <c r="K2263" i="46"/>
  <c r="K2268" i="46"/>
  <c r="K2275" i="46"/>
  <c r="K2292" i="46"/>
  <c r="K2298" i="46"/>
  <c r="K2304" i="46"/>
  <c r="K2309" i="46"/>
  <c r="K2316" i="46"/>
  <c r="K2320" i="46"/>
  <c r="K2325" i="46"/>
  <c r="K2334" i="46"/>
  <c r="K2338" i="46"/>
  <c r="K2343" i="46"/>
  <c r="K2351" i="46"/>
  <c r="K2355" i="46"/>
  <c r="K2360" i="46"/>
  <c r="K2368" i="46"/>
  <c r="K2373" i="46"/>
  <c r="K2381" i="46"/>
  <c r="K2387" i="46"/>
  <c r="K2392" i="46"/>
  <c r="K2397" i="46"/>
  <c r="K2405" i="46"/>
  <c r="K2411" i="46"/>
  <c r="H2418" i="46"/>
  <c r="K2418" i="46" s="1"/>
  <c r="K2419" i="46"/>
  <c r="K2424" i="46"/>
  <c r="H2431" i="46"/>
  <c r="K2431" i="46" s="1"/>
  <c r="K2432" i="46"/>
  <c r="K2438" i="46"/>
  <c r="K2444" i="46"/>
  <c r="K2452" i="46"/>
  <c r="K2456" i="46"/>
  <c r="K2461" i="46"/>
  <c r="K2467" i="46"/>
  <c r="K2475" i="46"/>
  <c r="K2479" i="46"/>
  <c r="K2490" i="46"/>
  <c r="H2498" i="46"/>
  <c r="K2498" i="46" s="1"/>
  <c r="K2499" i="46"/>
  <c r="K2508" i="46"/>
  <c r="K2519" i="46"/>
  <c r="K2526" i="46"/>
  <c r="K2534" i="46"/>
  <c r="K2551" i="46"/>
  <c r="K2562" i="46"/>
  <c r="H2569" i="46"/>
  <c r="K2569" i="46" s="1"/>
  <c r="K2570" i="46"/>
  <c r="K2584" i="46"/>
  <c r="K2588" i="46"/>
  <c r="K2594" i="46"/>
  <c r="K2602" i="46"/>
  <c r="K2609" i="46"/>
  <c r="K2615" i="46"/>
  <c r="K2619" i="46"/>
  <c r="K2626" i="46"/>
  <c r="H2650" i="46"/>
  <c r="K2651" i="46"/>
  <c r="K2656" i="46"/>
  <c r="K2661" i="46"/>
  <c r="K2669" i="46"/>
  <c r="K2674" i="46"/>
  <c r="K2682" i="46"/>
  <c r="K2687" i="46"/>
  <c r="K2696" i="46"/>
  <c r="K2701" i="46"/>
  <c r="K2709" i="46"/>
  <c r="K2713" i="46"/>
  <c r="K2718" i="46"/>
  <c r="K2724" i="46"/>
  <c r="K2731" i="46"/>
  <c r="K2737" i="46"/>
  <c r="H2743" i="46"/>
  <c r="K2744" i="46"/>
  <c r="H2750" i="46"/>
  <c r="K2750" i="46" s="1"/>
  <c r="K2751" i="46"/>
  <c r="K2762" i="46"/>
  <c r="K2769" i="46"/>
  <c r="K2777" i="46"/>
  <c r="K2792" i="46"/>
  <c r="H2801" i="46"/>
  <c r="K2801" i="46" s="1"/>
  <c r="K2802" i="46"/>
  <c r="H2811" i="46"/>
  <c r="K2811" i="46" s="1"/>
  <c r="K2812" i="46"/>
  <c r="K2819" i="46"/>
  <c r="K2825" i="46"/>
  <c r="K2829" i="46"/>
  <c r="K3060" i="46"/>
  <c r="K3064" i="46"/>
  <c r="H2905" i="46"/>
  <c r="K2905" i="46" s="1"/>
  <c r="K2906" i="46"/>
  <c r="H2960" i="46"/>
  <c r="K2960" i="46" s="1"/>
  <c r="K2961" i="46"/>
  <c r="H3015" i="46"/>
  <c r="K3015" i="46" s="1"/>
  <c r="K3016" i="46"/>
  <c r="H3781" i="46"/>
  <c r="K3781" i="46" s="1"/>
  <c r="K3782" i="46"/>
  <c r="H3842" i="46"/>
  <c r="K3842" i="46" s="1"/>
  <c r="K3843" i="46"/>
  <c r="H4065" i="46"/>
  <c r="K4065" i="46" s="1"/>
  <c r="K4066" i="46"/>
  <c r="H3239" i="46"/>
  <c r="K3239" i="46" s="1"/>
  <c r="K3240" i="46"/>
  <c r="H3400" i="46"/>
  <c r="K3401" i="46"/>
  <c r="K4195" i="46"/>
  <c r="H4211" i="46"/>
  <c r="K4211" i="46" s="1"/>
  <c r="K4212" i="46"/>
  <c r="K4219" i="46"/>
  <c r="H1422" i="46"/>
  <c r="K1422" i="46" s="1"/>
  <c r="K1423" i="46"/>
  <c r="H1537" i="46"/>
  <c r="K1537" i="46" s="1"/>
  <c r="K1538" i="46"/>
  <c r="H1546" i="46"/>
  <c r="K1546" i="46" s="1"/>
  <c r="K1547" i="46"/>
  <c r="H1822" i="46"/>
  <c r="K1823" i="46"/>
  <c r="H1867" i="46"/>
  <c r="K1867" i="46" s="1"/>
  <c r="K1868" i="46"/>
  <c r="H1876" i="46"/>
  <c r="K1876" i="46" s="1"/>
  <c r="K1877" i="46"/>
  <c r="K2069" i="46"/>
  <c r="H2073" i="46"/>
  <c r="K2073" i="46" s="1"/>
  <c r="K2074" i="46"/>
  <c r="H2128" i="46"/>
  <c r="K2128" i="46" s="1"/>
  <c r="K2129" i="46"/>
  <c r="H2171" i="46"/>
  <c r="K2172" i="46"/>
  <c r="H2177" i="46"/>
  <c r="K2178" i="46"/>
  <c r="K2213" i="46"/>
  <c r="K2237" i="46"/>
  <c r="H2244" i="46"/>
  <c r="K2244" i="46" s="1"/>
  <c r="K2245" i="46"/>
  <c r="H2254" i="46"/>
  <c r="K2254" i="46" s="1"/>
  <c r="K2255" i="46"/>
  <c r="K2270" i="46"/>
  <c r="H2287" i="46"/>
  <c r="K2287" i="46" s="1"/>
  <c r="K2288" i="46"/>
  <c r="H2294" i="46"/>
  <c r="K2295" i="46"/>
  <c r="H2485" i="46"/>
  <c r="K2486" i="46"/>
  <c r="H2494" i="46"/>
  <c r="K2495" i="46"/>
  <c r="H2503" i="46"/>
  <c r="K2503" i="46" s="1"/>
  <c r="K2504" i="46"/>
  <c r="H2512" i="46"/>
  <c r="K2513" i="46"/>
  <c r="H2597" i="46"/>
  <c r="K2598" i="46"/>
  <c r="H2631" i="46"/>
  <c r="K2632" i="46"/>
  <c r="H2664" i="46"/>
  <c r="K2665" i="46"/>
  <c r="H2739" i="46"/>
  <c r="K2739" i="46" s="1"/>
  <c r="K2740" i="46"/>
  <c r="H2746" i="46"/>
  <c r="K2746" i="46" s="1"/>
  <c r="K2747" i="46"/>
  <c r="H2835" i="46"/>
  <c r="K2835" i="46" s="1"/>
  <c r="K2836" i="46"/>
  <c r="K3058" i="46"/>
  <c r="K3062" i="46"/>
  <c r="K3067" i="46"/>
  <c r="K3278" i="46"/>
  <c r="H3346" i="46"/>
  <c r="K3346" i="46" s="1"/>
  <c r="K3347" i="46"/>
  <c r="H3995" i="46"/>
  <c r="K3996" i="46"/>
  <c r="H1709" i="46"/>
  <c r="K1709" i="46" s="1"/>
  <c r="K1710" i="46"/>
  <c r="I1371" i="46"/>
  <c r="H2878" i="46"/>
  <c r="K2879" i="46"/>
  <c r="H2902" i="46"/>
  <c r="K2903" i="46"/>
  <c r="H2925" i="46"/>
  <c r="K2926" i="46"/>
  <c r="H3021" i="46"/>
  <c r="K3021" i="46" s="1"/>
  <c r="K3022" i="46"/>
  <c r="H3211" i="46"/>
  <c r="K3211" i="46" s="1"/>
  <c r="K3212" i="46"/>
  <c r="H3351" i="46"/>
  <c r="K3352" i="46"/>
  <c r="H3369" i="46"/>
  <c r="K3369" i="46" s="1"/>
  <c r="K3370" i="46"/>
  <c r="H3376" i="46"/>
  <c r="K3376" i="46" s="1"/>
  <c r="K3377" i="46"/>
  <c r="K3383" i="46"/>
  <c r="H3387" i="46"/>
  <c r="K3387" i="46" s="1"/>
  <c r="K3388" i="46"/>
  <c r="K3394" i="46"/>
  <c r="K3398" i="46"/>
  <c r="H3403" i="46"/>
  <c r="K3403" i="46" s="1"/>
  <c r="K3404" i="46"/>
  <c r="H3414" i="46"/>
  <c r="K3414" i="46" s="1"/>
  <c r="K3415" i="46"/>
  <c r="H3445" i="46"/>
  <c r="K3445" i="46" s="1"/>
  <c r="K3446" i="46"/>
  <c r="H3469" i="46"/>
  <c r="K3470" i="46"/>
  <c r="H3524" i="46"/>
  <c r="K3524" i="46" s="1"/>
  <c r="K3525" i="46"/>
  <c r="H3571" i="46"/>
  <c r="K3571" i="46" s="1"/>
  <c r="K3572" i="46"/>
  <c r="H3709" i="46"/>
  <c r="K3709" i="46" s="1"/>
  <c r="K3710" i="46"/>
  <c r="H3847" i="46"/>
  <c r="K3847" i="46" s="1"/>
  <c r="K3848" i="46"/>
  <c r="H3945" i="46"/>
  <c r="K3945" i="46" s="1"/>
  <c r="K3946" i="46"/>
  <c r="K4046" i="46"/>
  <c r="H4061" i="46"/>
  <c r="K4062" i="46"/>
  <c r="K4069" i="46"/>
  <c r="K4086" i="46"/>
  <c r="H4095" i="46"/>
  <c r="K4095" i="46" s="1"/>
  <c r="K4096" i="46"/>
  <c r="K4125" i="46"/>
  <c r="H4129" i="46"/>
  <c r="K4129" i="46" s="1"/>
  <c r="K4130" i="46"/>
  <c r="K4158" i="46"/>
  <c r="K4164" i="46"/>
  <c r="K4172" i="46"/>
  <c r="K4187" i="46"/>
  <c r="H2882" i="46"/>
  <c r="K2882" i="46" s="1"/>
  <c r="K2883" i="46"/>
  <c r="H3285" i="46"/>
  <c r="K3285" i="46" s="1"/>
  <c r="K3286" i="46"/>
  <c r="H3372" i="46"/>
  <c r="K3373" i="46"/>
  <c r="H3390" i="46"/>
  <c r="K3391" i="46"/>
  <c r="H3586" i="46"/>
  <c r="K3586" i="46" s="1"/>
  <c r="K3587" i="46"/>
  <c r="H3653" i="46"/>
  <c r="K3653" i="46" s="1"/>
  <c r="K3654" i="46"/>
  <c r="K1718" i="46"/>
  <c r="H1714" i="46"/>
  <c r="K1714" i="46" s="1"/>
  <c r="K1715" i="46"/>
  <c r="H4199" i="46"/>
  <c r="K4200" i="46"/>
  <c r="H4215" i="46"/>
  <c r="K4215" i="46" s="1"/>
  <c r="K4216" i="46"/>
  <c r="J4157" i="46"/>
  <c r="H4157" i="46"/>
  <c r="I4214" i="46"/>
  <c r="H4218" i="46"/>
  <c r="K4218" i="46" s="1"/>
  <c r="J3657" i="46"/>
  <c r="J4124" i="46"/>
  <c r="H4166" i="46"/>
  <c r="J4166" i="46"/>
  <c r="I4157" i="46"/>
  <c r="I4166" i="46"/>
  <c r="H4194" i="46"/>
  <c r="K4194" i="46" s="1"/>
  <c r="I4199" i="46"/>
  <c r="I4124" i="46"/>
  <c r="H4101" i="46"/>
  <c r="K4101" i="46" s="1"/>
  <c r="H4124" i="46"/>
  <c r="H4133" i="46"/>
  <c r="K4133" i="46" s="1"/>
  <c r="I3657" i="46"/>
  <c r="J3803" i="46"/>
  <c r="I4003" i="46"/>
  <c r="H4027" i="46"/>
  <c r="I4035" i="46"/>
  <c r="J3542" i="46"/>
  <c r="H3998" i="46"/>
  <c r="I4027" i="46"/>
  <c r="H4098" i="46"/>
  <c r="K4098" i="46" s="1"/>
  <c r="J4068" i="46"/>
  <c r="J3683" i="46"/>
  <c r="J3936" i="46"/>
  <c r="J3948" i="46"/>
  <c r="J3987" i="46"/>
  <c r="J4027" i="46"/>
  <c r="I4068" i="46"/>
  <c r="J4035" i="46"/>
  <c r="H4085" i="46"/>
  <c r="K4085" i="46" s="1"/>
  <c r="I3998" i="46"/>
  <c r="H4003" i="46"/>
  <c r="I3953" i="46"/>
  <c r="I3982" i="46"/>
  <c r="J3776" i="46"/>
  <c r="J3953" i="46"/>
  <c r="J3982" i="46"/>
  <c r="H3987" i="46"/>
  <c r="H4035" i="46"/>
  <c r="I4061" i="46"/>
  <c r="H4068" i="46"/>
  <c r="H3771" i="46"/>
  <c r="J3853" i="46"/>
  <c r="I3987" i="46"/>
  <c r="J4003" i="46"/>
  <c r="J3896" i="46"/>
  <c r="J3901" i="46"/>
  <c r="J3998" i="46"/>
  <c r="I3740" i="46"/>
  <c r="I3803" i="46"/>
  <c r="H3853" i="46"/>
  <c r="I3995" i="46"/>
  <c r="H3953" i="46"/>
  <c r="H4011" i="46"/>
  <c r="K4011" i="46" s="1"/>
  <c r="J3811" i="46"/>
  <c r="I3853" i="46"/>
  <c r="H3896" i="46"/>
  <c r="J3931" i="46"/>
  <c r="H3982" i="46"/>
  <c r="J3745" i="46"/>
  <c r="I3901" i="46"/>
  <c r="H3931" i="46"/>
  <c r="I3931" i="46"/>
  <c r="H3962" i="46"/>
  <c r="K3962" i="46" s="1"/>
  <c r="I3896" i="46"/>
  <c r="H3936" i="46"/>
  <c r="H3948" i="46"/>
  <c r="I3936" i="46"/>
  <c r="I3948" i="46"/>
  <c r="I3745" i="46"/>
  <c r="J3340" i="46"/>
  <c r="H3901" i="46"/>
  <c r="H3850" i="46"/>
  <c r="I3407" i="46"/>
  <c r="H3589" i="46"/>
  <c r="I3665" i="46"/>
  <c r="I3776" i="46"/>
  <c r="H3803" i="46"/>
  <c r="H3811" i="46"/>
  <c r="H3800" i="46"/>
  <c r="K3800" i="46" s="1"/>
  <c r="I3811" i="46"/>
  <c r="I3850" i="46"/>
  <c r="H3860" i="46"/>
  <c r="K3860" i="46" s="1"/>
  <c r="I3542" i="46"/>
  <c r="I3575" i="46"/>
  <c r="I3615" i="46"/>
  <c r="I3620" i="46"/>
  <c r="J3771" i="46"/>
  <c r="I3771" i="46"/>
  <c r="H3784" i="46"/>
  <c r="K3784" i="46" s="1"/>
  <c r="J3575" i="46"/>
  <c r="J3580" i="46"/>
  <c r="J3740" i="46"/>
  <c r="H3745" i="46"/>
  <c r="H3776" i="46"/>
  <c r="H3277" i="46"/>
  <c r="J3615" i="46"/>
  <c r="J3620" i="46"/>
  <c r="I3683" i="46"/>
  <c r="H3751" i="46"/>
  <c r="K3751" i="46" s="1"/>
  <c r="H3604" i="46"/>
  <c r="H3615" i="46"/>
  <c r="H3740" i="46"/>
  <c r="H3665" i="46"/>
  <c r="H3712" i="46"/>
  <c r="K3712" i="46" s="1"/>
  <c r="H3364" i="46"/>
  <c r="I3530" i="46"/>
  <c r="I3558" i="46"/>
  <c r="I3563" i="46"/>
  <c r="J3665" i="46"/>
  <c r="J3475" i="46"/>
  <c r="J3547" i="46"/>
  <c r="J3558" i="46"/>
  <c r="J3563" i="46"/>
  <c r="H3580" i="46"/>
  <c r="H3527" i="46"/>
  <c r="J3530" i="46"/>
  <c r="H3542" i="46"/>
  <c r="H3547" i="46"/>
  <c r="H3575" i="46"/>
  <c r="H3600" i="46"/>
  <c r="K3600" i="46" s="1"/>
  <c r="H3691" i="46"/>
  <c r="K3691" i="46" s="1"/>
  <c r="I3422" i="46"/>
  <c r="I3453" i="46"/>
  <c r="H3558" i="46"/>
  <c r="I3589" i="46"/>
  <c r="I3594" i="46"/>
  <c r="I3609" i="46"/>
  <c r="H3683" i="46"/>
  <c r="I3475" i="46"/>
  <c r="I3580" i="46"/>
  <c r="J3589" i="46"/>
  <c r="J3594" i="46"/>
  <c r="J3604" i="46"/>
  <c r="J3609" i="46"/>
  <c r="H3657" i="46"/>
  <c r="I3547" i="46"/>
  <c r="H3563" i="46"/>
  <c r="I3604" i="46"/>
  <c r="H3620" i="46"/>
  <c r="J3297" i="46"/>
  <c r="J3277" i="46"/>
  <c r="H3555" i="46"/>
  <c r="K3555" i="46" s="1"/>
  <c r="H3594" i="46"/>
  <c r="H3609" i="46"/>
  <c r="H3297" i="46"/>
  <c r="H3340" i="46"/>
  <c r="J3364" i="46"/>
  <c r="H3475" i="46"/>
  <c r="I3483" i="46"/>
  <c r="H3288" i="46"/>
  <c r="J3335" i="46"/>
  <c r="I3340" i="46"/>
  <c r="J3355" i="46"/>
  <c r="J3345" i="46" s="1"/>
  <c r="I3364" i="46"/>
  <c r="J3432" i="46"/>
  <c r="J3438" i="46"/>
  <c r="H3530" i="46"/>
  <c r="J3187" i="46"/>
  <c r="I3380" i="46"/>
  <c r="H3393" i="46"/>
  <c r="H3453" i="46"/>
  <c r="J3393" i="46"/>
  <c r="H3422" i="46"/>
  <c r="J3453" i="46"/>
  <c r="J3458" i="46"/>
  <c r="J3483" i="46"/>
  <c r="I3527" i="46"/>
  <c r="J3407" i="46"/>
  <c r="H3254" i="46"/>
  <c r="J3288" i="46"/>
  <c r="H3380" i="46"/>
  <c r="J3417" i="46"/>
  <c r="I3458" i="46"/>
  <c r="H3483" i="46"/>
  <c r="I3335" i="46"/>
  <c r="J3422" i="46"/>
  <c r="H3511" i="46"/>
  <c r="K3511" i="46" s="1"/>
  <c r="H3517" i="46"/>
  <c r="K3517" i="46" s="1"/>
  <c r="J3254" i="46"/>
  <c r="J3380" i="46"/>
  <c r="I3393" i="46"/>
  <c r="H3407" i="46"/>
  <c r="H3429" i="46"/>
  <c r="K3429" i="46" s="1"/>
  <c r="I3297" i="46"/>
  <c r="H3355" i="46"/>
  <c r="H3329" i="46"/>
  <c r="K3329" i="46" s="1"/>
  <c r="H3335" i="46"/>
  <c r="I3355" i="46"/>
  <c r="I3400" i="46"/>
  <c r="H3449" i="46"/>
  <c r="K3449" i="46" s="1"/>
  <c r="H3458" i="46"/>
  <c r="I3469" i="46"/>
  <c r="J3171" i="46"/>
  <c r="H3417" i="46"/>
  <c r="H3432" i="46"/>
  <c r="H3438" i="46"/>
  <c r="I3288" i="46"/>
  <c r="I3351" i="46"/>
  <c r="I3372" i="46"/>
  <c r="I3390" i="46"/>
  <c r="I3417" i="46"/>
  <c r="I3432" i="46"/>
  <c r="I3438" i="46"/>
  <c r="J3247" i="46"/>
  <c r="J3264" i="46"/>
  <c r="I3136" i="46"/>
  <c r="I3152" i="46"/>
  <c r="I3164" i="46"/>
  <c r="J3194" i="46"/>
  <c r="I3277" i="46"/>
  <c r="H3087" i="46"/>
  <c r="H3152" i="46"/>
  <c r="J3125" i="46"/>
  <c r="J3131" i="46"/>
  <c r="J3136" i="46"/>
  <c r="I3105" i="46"/>
  <c r="J3087" i="46"/>
  <c r="J3100" i="46"/>
  <c r="I3232" i="46"/>
  <c r="I3264" i="46"/>
  <c r="J3147" i="46"/>
  <c r="H3194" i="46"/>
  <c r="J3210" i="46"/>
  <c r="J3232" i="46"/>
  <c r="H3247" i="46"/>
  <c r="I3247" i="46"/>
  <c r="I3112" i="46"/>
  <c r="I3125" i="46"/>
  <c r="I3131" i="46"/>
  <c r="H3136" i="46"/>
  <c r="I3210" i="46"/>
  <c r="I3254" i="46"/>
  <c r="J3105" i="46"/>
  <c r="I3087" i="46"/>
  <c r="I3100" i="46"/>
  <c r="H3105" i="46"/>
  <c r="I3069" i="46"/>
  <c r="H3264" i="46"/>
  <c r="J3152" i="46"/>
  <c r="J3164" i="46"/>
  <c r="H3187" i="46"/>
  <c r="H2953" i="46"/>
  <c r="H3112" i="46"/>
  <c r="J3069" i="46"/>
  <c r="I3187" i="46"/>
  <c r="H3243" i="46"/>
  <c r="K3243" i="46" s="1"/>
  <c r="I2930" i="46"/>
  <c r="I3080" i="46"/>
  <c r="H3147" i="46"/>
  <c r="H3171" i="46"/>
  <c r="H3232" i="46"/>
  <c r="J2881" i="46"/>
  <c r="J2889" i="46"/>
  <c r="J3080" i="46"/>
  <c r="I3147" i="46"/>
  <c r="I3171" i="46"/>
  <c r="J3112" i="46"/>
  <c r="I3194" i="46"/>
  <c r="H3100" i="46"/>
  <c r="I3144" i="46"/>
  <c r="H3160" i="46"/>
  <c r="K3160" i="46" s="1"/>
  <c r="H3184" i="46"/>
  <c r="K3184" i="46" s="1"/>
  <c r="H3214" i="46"/>
  <c r="K3214" i="46" s="1"/>
  <c r="I2686" i="46"/>
  <c r="I2728" i="46"/>
  <c r="J2869" i="46"/>
  <c r="I3033" i="46"/>
  <c r="H3080" i="46"/>
  <c r="H3125" i="46"/>
  <c r="H3131" i="46"/>
  <c r="H3164" i="46"/>
  <c r="J2948" i="46"/>
  <c r="J2953" i="46"/>
  <c r="J2983" i="46"/>
  <c r="H3043" i="46"/>
  <c r="J3043" i="46"/>
  <c r="H3073" i="46"/>
  <c r="K3073" i="46" s="1"/>
  <c r="J3024" i="46"/>
  <c r="I2894" i="46"/>
  <c r="H2930" i="46"/>
  <c r="H2935" i="46"/>
  <c r="I3057" i="46"/>
  <c r="H2973" i="46"/>
  <c r="H3033" i="46"/>
  <c r="H3076" i="46"/>
  <c r="K3076" i="46" s="1"/>
  <c r="I2953" i="46"/>
  <c r="J2973" i="46"/>
  <c r="I3024" i="46"/>
  <c r="J3057" i="46"/>
  <c r="H2894" i="46"/>
  <c r="J2909" i="46"/>
  <c r="J2914" i="46"/>
  <c r="I2983" i="46"/>
  <c r="I2973" i="46"/>
  <c r="J3033" i="46"/>
  <c r="I3043" i="46"/>
  <c r="H3057" i="46"/>
  <c r="H3066" i="46"/>
  <c r="K3066" i="46" s="1"/>
  <c r="J2749" i="46"/>
  <c r="I2822" i="46"/>
  <c r="H2914" i="46"/>
  <c r="J2930" i="46"/>
  <c r="I2914" i="46"/>
  <c r="H2983" i="46"/>
  <c r="J2894" i="46"/>
  <c r="J2935" i="46"/>
  <c r="I2881" i="46"/>
  <c r="I2909" i="46"/>
  <c r="I2948" i="46"/>
  <c r="H3024" i="46"/>
  <c r="J2864" i="46"/>
  <c r="H2885" i="46"/>
  <c r="I2902" i="46"/>
  <c r="H2909" i="46"/>
  <c r="I2935" i="46"/>
  <c r="H2942" i="46"/>
  <c r="K2942" i="46" s="1"/>
  <c r="H2948" i="46"/>
  <c r="H2963" i="46"/>
  <c r="K2963" i="46" s="1"/>
  <c r="J2771" i="46"/>
  <c r="I2864" i="46"/>
  <c r="J2878" i="46"/>
  <c r="H2889" i="46"/>
  <c r="I2889" i="46"/>
  <c r="I2925" i="46"/>
  <c r="H2864" i="46"/>
  <c r="H2591" i="46"/>
  <c r="J2601" i="46"/>
  <c r="J2686" i="46"/>
  <c r="J2695" i="46"/>
  <c r="J2728" i="46"/>
  <c r="J2761" i="46"/>
  <c r="H2869" i="46"/>
  <c r="I2869" i="46"/>
  <c r="I2878" i="46"/>
  <c r="I2681" i="46"/>
  <c r="I2771" i="46"/>
  <c r="J2814" i="46"/>
  <c r="H2814" i="46"/>
  <c r="H2658" i="46"/>
  <c r="J2673" i="46"/>
  <c r="J2681" i="46"/>
  <c r="J2735" i="46"/>
  <c r="J2822" i="46"/>
  <c r="H2728" i="46"/>
  <c r="I2749" i="46"/>
  <c r="H2808" i="46"/>
  <c r="K2808" i="46" s="1"/>
  <c r="H2822" i="46"/>
  <c r="J2668" i="46"/>
  <c r="I2708" i="46"/>
  <c r="I2720" i="46"/>
  <c r="H2771" i="46"/>
  <c r="I2814" i="46"/>
  <c r="J2653" i="46"/>
  <c r="J2700" i="46"/>
  <c r="J2708" i="46"/>
  <c r="J2720" i="46"/>
  <c r="J2742" i="46"/>
  <c r="I2601" i="46"/>
  <c r="H2673" i="46"/>
  <c r="H2736" i="46"/>
  <c r="K2736" i="46" s="1"/>
  <c r="I2576" i="46"/>
  <c r="J2658" i="46"/>
  <c r="H2686" i="46"/>
  <c r="H2700" i="46"/>
  <c r="J2715" i="46"/>
  <c r="H2720" i="46"/>
  <c r="H2761" i="46"/>
  <c r="I2761" i="46"/>
  <c r="I2735" i="46"/>
  <c r="J2625" i="46"/>
  <c r="I2658" i="46"/>
  <c r="I2561" i="46"/>
  <c r="I2653" i="46"/>
  <c r="H2668" i="46"/>
  <c r="H2695" i="46"/>
  <c r="I2668" i="46"/>
  <c r="H2681" i="46"/>
  <c r="K2681" i="46" s="1"/>
  <c r="I2695" i="46"/>
  <c r="H2708" i="46"/>
  <c r="I2743" i="46"/>
  <c r="I2742" i="46" s="1"/>
  <c r="H2753" i="46"/>
  <c r="K2753" i="46" s="1"/>
  <c r="J2370" i="46"/>
  <c r="J2380" i="46"/>
  <c r="J2463" i="46"/>
  <c r="H2715" i="46"/>
  <c r="I2673" i="46"/>
  <c r="I2700" i="46"/>
  <c r="I2715" i="46"/>
  <c r="J2528" i="46"/>
  <c r="I2625" i="46"/>
  <c r="I2650" i="46"/>
  <c r="I2528" i="46"/>
  <c r="H2653" i="46"/>
  <c r="I2664" i="46"/>
  <c r="H2561" i="46"/>
  <c r="H2576" i="46"/>
  <c r="H2267" i="46"/>
  <c r="J2333" i="46"/>
  <c r="J2561" i="46"/>
  <c r="H2625" i="46"/>
  <c r="H2308" i="46"/>
  <c r="H2357" i="46"/>
  <c r="H2435" i="46"/>
  <c r="H2518" i="46"/>
  <c r="J2576" i="46"/>
  <c r="H2612" i="46"/>
  <c r="I2308" i="46"/>
  <c r="I2340" i="46"/>
  <c r="I2350" i="46"/>
  <c r="I2386" i="46"/>
  <c r="I2391" i="46"/>
  <c r="I2518" i="46"/>
  <c r="I2612" i="46"/>
  <c r="J2301" i="46"/>
  <c r="J2322" i="46"/>
  <c r="I2408" i="46"/>
  <c r="I2421" i="46"/>
  <c r="I2458" i="46"/>
  <c r="I2463" i="46"/>
  <c r="I2591" i="46"/>
  <c r="J2518" i="46"/>
  <c r="I2631" i="46"/>
  <c r="J2474" i="46"/>
  <c r="I2322" i="46"/>
  <c r="H2340" i="46"/>
  <c r="H2401" i="46"/>
  <c r="J2494" i="46"/>
  <c r="J2488" i="46" s="1"/>
  <c r="J2315" i="46"/>
  <c r="H2350" i="46"/>
  <c r="H2463" i="46"/>
  <c r="J2591" i="46"/>
  <c r="J2597" i="46"/>
  <c r="H2608" i="46"/>
  <c r="K2608" i="46" s="1"/>
  <c r="J2612" i="46"/>
  <c r="J2340" i="46"/>
  <c r="J2421" i="46"/>
  <c r="H2528" i="46"/>
  <c r="I2301" i="46"/>
  <c r="I2357" i="46"/>
  <c r="H2601" i="46"/>
  <c r="J2308" i="46"/>
  <c r="J2386" i="46"/>
  <c r="I2401" i="46"/>
  <c r="J2435" i="46"/>
  <c r="J2440" i="46"/>
  <c r="J2451" i="46"/>
  <c r="J2458" i="46"/>
  <c r="J2234" i="46"/>
  <c r="J2365" i="46"/>
  <c r="I2370" i="46"/>
  <c r="H2408" i="46"/>
  <c r="H2489" i="46"/>
  <c r="K2489" i="46" s="1"/>
  <c r="I2494" i="46"/>
  <c r="H2507" i="46"/>
  <c r="K2507" i="46" s="1"/>
  <c r="I2512" i="46"/>
  <c r="H2322" i="46"/>
  <c r="I2365" i="46"/>
  <c r="J2408" i="46"/>
  <c r="H2474" i="46"/>
  <c r="I2315" i="46"/>
  <c r="I2333" i="46"/>
  <c r="J2357" i="46"/>
  <c r="H2386" i="46"/>
  <c r="I2380" i="46"/>
  <c r="J2391" i="46"/>
  <c r="I2474" i="46"/>
  <c r="H2370" i="46"/>
  <c r="I2440" i="46"/>
  <c r="I2451" i="46"/>
  <c r="I2435" i="46"/>
  <c r="I2485" i="46"/>
  <c r="H2301" i="46"/>
  <c r="I2294" i="46"/>
  <c r="J2350" i="46"/>
  <c r="H2391" i="46"/>
  <c r="J2401" i="46"/>
  <c r="H2421" i="46"/>
  <c r="H2451" i="46"/>
  <c r="I2227" i="46"/>
  <c r="H2234" i="46"/>
  <c r="I2247" i="46"/>
  <c r="J2267" i="46"/>
  <c r="H2329" i="46"/>
  <c r="K2329" i="46" s="1"/>
  <c r="H2347" i="46"/>
  <c r="K2347" i="46" s="1"/>
  <c r="H2365" i="46"/>
  <c r="H2380" i="46"/>
  <c r="H2440" i="46"/>
  <c r="H2458" i="46"/>
  <c r="H2315" i="46"/>
  <c r="H2333" i="46"/>
  <c r="I2234" i="46"/>
  <c r="J2260" i="46"/>
  <c r="J2227" i="46"/>
  <c r="H2291" i="46"/>
  <c r="K2291" i="46" s="1"/>
  <c r="H2297" i="46"/>
  <c r="K2297" i="46" s="1"/>
  <c r="I2267" i="46"/>
  <c r="J2247" i="46"/>
  <c r="I2260" i="46"/>
  <c r="J2088" i="46"/>
  <c r="H2204" i="46"/>
  <c r="I2183" i="46"/>
  <c r="H2241" i="46"/>
  <c r="K2241" i="46" s="1"/>
  <c r="H2247" i="46"/>
  <c r="H2274" i="46"/>
  <c r="K2274" i="46" s="1"/>
  <c r="H2227" i="46"/>
  <c r="H2260" i="46"/>
  <c r="J2203" i="46"/>
  <c r="H1962" i="46"/>
  <c r="I2064" i="46"/>
  <c r="I2204" i="46"/>
  <c r="I2203" i="46" s="1"/>
  <c r="H2223" i="46"/>
  <c r="K2223" i="46" s="1"/>
  <c r="H2212" i="46"/>
  <c r="K2212" i="46" s="1"/>
  <c r="H2218" i="46"/>
  <c r="K2218" i="46" s="1"/>
  <c r="H2200" i="46"/>
  <c r="K2200" i="46" s="1"/>
  <c r="J1962" i="46"/>
  <c r="J1961" i="46" s="1"/>
  <c r="H1993" i="46"/>
  <c r="I2082" i="46"/>
  <c r="I2097" i="46"/>
  <c r="J2183" i="46"/>
  <c r="J1993" i="46"/>
  <c r="H2194" i="46"/>
  <c r="K2194" i="46" s="1"/>
  <c r="H2097" i="46"/>
  <c r="I2002" i="46"/>
  <c r="I2046" i="46"/>
  <c r="J2064" i="46"/>
  <c r="H2197" i="46"/>
  <c r="K2197" i="46" s="1"/>
  <c r="I1962" i="46"/>
  <c r="I1961" i="46" s="1"/>
  <c r="J2145" i="46"/>
  <c r="J2161" i="46"/>
  <c r="H2138" i="46"/>
  <c r="H2168" i="46"/>
  <c r="K2168" i="46" s="1"/>
  <c r="J2046" i="46"/>
  <c r="J2082" i="46"/>
  <c r="J2097" i="46"/>
  <c r="H2187" i="46"/>
  <c r="K2187" i="46" s="1"/>
  <c r="H2082" i="46"/>
  <c r="I2161" i="46"/>
  <c r="J2002" i="46"/>
  <c r="I2052" i="46"/>
  <c r="H2002" i="46"/>
  <c r="H2088" i="46"/>
  <c r="I2138" i="46"/>
  <c r="H2145" i="46"/>
  <c r="I2171" i="46"/>
  <c r="I2177" i="46"/>
  <c r="H2184" i="46"/>
  <c r="K2184" i="46" s="1"/>
  <c r="H1879" i="46"/>
  <c r="J2052" i="46"/>
  <c r="I2088" i="46"/>
  <c r="I2145" i="46"/>
  <c r="H2161" i="46"/>
  <c r="H2046" i="46"/>
  <c r="H1828" i="46"/>
  <c r="J1837" i="46"/>
  <c r="H1914" i="46"/>
  <c r="H1953" i="46"/>
  <c r="H2064" i="46"/>
  <c r="J1809" i="46"/>
  <c r="J1814" i="46"/>
  <c r="I1879" i="46"/>
  <c r="I1993" i="46"/>
  <c r="H2052" i="46"/>
  <c r="H2076" i="46"/>
  <c r="K2076" i="46" s="1"/>
  <c r="I1809" i="46"/>
  <c r="H1837" i="46"/>
  <c r="I1914" i="46"/>
  <c r="H2038" i="46"/>
  <c r="K2038" i="46" s="1"/>
  <c r="H1809" i="46"/>
  <c r="H1814" i="46"/>
  <c r="J1699" i="46"/>
  <c r="I1890" i="46"/>
  <c r="J1956" i="46"/>
  <c r="H1973" i="46"/>
  <c r="K1973" i="46" s="1"/>
  <c r="I1956" i="46"/>
  <c r="I1828" i="46"/>
  <c r="H1825" i="46"/>
  <c r="K1825" i="46" s="1"/>
  <c r="J1914" i="46"/>
  <c r="J1953" i="46"/>
  <c r="H1699" i="46"/>
  <c r="J1879" i="46"/>
  <c r="H1944" i="46"/>
  <c r="K1944" i="46" s="1"/>
  <c r="H1950" i="46"/>
  <c r="K1950" i="46" s="1"/>
  <c r="H1956" i="46"/>
  <c r="I1699" i="46"/>
  <c r="J1822" i="46"/>
  <c r="J1828" i="46"/>
  <c r="I1837" i="46"/>
  <c r="I1814" i="46"/>
  <c r="H1890" i="46"/>
  <c r="H1371" i="46"/>
  <c r="H1382" i="46"/>
  <c r="I1540" i="46"/>
  <c r="H1796" i="46"/>
  <c r="K1796" i="46" s="1"/>
  <c r="J1491" i="46"/>
  <c r="J1399" i="46"/>
  <c r="J1540" i="46"/>
  <c r="H1696" i="46"/>
  <c r="K1696" i="46" s="1"/>
  <c r="H1429" i="46"/>
  <c r="J1522" i="46"/>
  <c r="H1560" i="46"/>
  <c r="K1560" i="46" s="1"/>
  <c r="I1391" i="46"/>
  <c r="I1166" i="46"/>
  <c r="J1349" i="46"/>
  <c r="H1425" i="46"/>
  <c r="K1425" i="46" s="1"/>
  <c r="H1491" i="46"/>
  <c r="J1499" i="46"/>
  <c r="I1522" i="46"/>
  <c r="H1456" i="46"/>
  <c r="I1499" i="46"/>
  <c r="I1171" i="46"/>
  <c r="J1371" i="46"/>
  <c r="H1499" i="46"/>
  <c r="J1354" i="46"/>
  <c r="J1391" i="46"/>
  <c r="I1491" i="46"/>
  <c r="H1522" i="46"/>
  <c r="I1382" i="46"/>
  <c r="H1391" i="46"/>
  <c r="I1437" i="46"/>
  <c r="I1354" i="46"/>
  <c r="J1429" i="46"/>
  <c r="H1449" i="46"/>
  <c r="K1449" i="46" s="1"/>
  <c r="I1349" i="46"/>
  <c r="H1354" i="46"/>
  <c r="I1399" i="46"/>
  <c r="J1437" i="46"/>
  <c r="J1382" i="46"/>
  <c r="I1456" i="46"/>
  <c r="H1184" i="46"/>
  <c r="H1166" i="46"/>
  <c r="I1429" i="46"/>
  <c r="H1399" i="46"/>
  <c r="H1349" i="46"/>
  <c r="H1361" i="46"/>
  <c r="K1361" i="46" s="1"/>
  <c r="H1379" i="46"/>
  <c r="K1379" i="46" s="1"/>
  <c r="H1437" i="46"/>
  <c r="J1171" i="46"/>
  <c r="J1166" i="46"/>
  <c r="H1171" i="46"/>
  <c r="J1184" i="46"/>
  <c r="H1181" i="46"/>
  <c r="K1181" i="46" s="1"/>
  <c r="J1043" i="46"/>
  <c r="H1043" i="46"/>
  <c r="H820" i="46"/>
  <c r="K820" i="46" s="1"/>
  <c r="J1052" i="46"/>
  <c r="H1052" i="46"/>
  <c r="I1043" i="46"/>
  <c r="I1052" i="46"/>
  <c r="H1025" i="46"/>
  <c r="K1025" i="46" s="1"/>
  <c r="K2708" i="46" l="1"/>
  <c r="K1890" i="46"/>
  <c r="K3776" i="46"/>
  <c r="K1184" i="46"/>
  <c r="K2064" i="46"/>
  <c r="K2440" i="46"/>
  <c r="H2742" i="46"/>
  <c r="H3375" i="46"/>
  <c r="K3375" i="46" s="1"/>
  <c r="K2528" i="46"/>
  <c r="K1953" i="46"/>
  <c r="K2333" i="46"/>
  <c r="I2967" i="46"/>
  <c r="K3125" i="46"/>
  <c r="K2315" i="46"/>
  <c r="K2983" i="46"/>
  <c r="K3558" i="46"/>
  <c r="K1956" i="46"/>
  <c r="K1437" i="46"/>
  <c r="K1166" i="46"/>
  <c r="K1354" i="46"/>
  <c r="K1391" i="46"/>
  <c r="K1499" i="46"/>
  <c r="K2046" i="46"/>
  <c r="J2134" i="46"/>
  <c r="K1993" i="46"/>
  <c r="K2380" i="46"/>
  <c r="K2234" i="46"/>
  <c r="K2401" i="46"/>
  <c r="K2576" i="46"/>
  <c r="K2914" i="46"/>
  <c r="K3164" i="46"/>
  <c r="K3187" i="46"/>
  <c r="K3335" i="46"/>
  <c r="K3407" i="46"/>
  <c r="K3683" i="46"/>
  <c r="K3589" i="46"/>
  <c r="K3853" i="46"/>
  <c r="K4035" i="46"/>
  <c r="K2878" i="46"/>
  <c r="K1171" i="46"/>
  <c r="K3594" i="46"/>
  <c r="K3615" i="46"/>
  <c r="K3803" i="46"/>
  <c r="K3901" i="46"/>
  <c r="K3936" i="46"/>
  <c r="K2052" i="46"/>
  <c r="K2421" i="46"/>
  <c r="K3438" i="46"/>
  <c r="K3563" i="46"/>
  <c r="K2458" i="46"/>
  <c r="K3575" i="46"/>
  <c r="K2601" i="46"/>
  <c r="K2686" i="46"/>
  <c r="K1837" i="46"/>
  <c r="K1828" i="46"/>
  <c r="K1879" i="46"/>
  <c r="K2088" i="46"/>
  <c r="K2227" i="46"/>
  <c r="K2391" i="46"/>
  <c r="K2386" i="46"/>
  <c r="K2408" i="46"/>
  <c r="K2435" i="46"/>
  <c r="K2267" i="46"/>
  <c r="K2715" i="46"/>
  <c r="K2728" i="46"/>
  <c r="K2814" i="46"/>
  <c r="K2869" i="46"/>
  <c r="K2591" i="46"/>
  <c r="K2909" i="46"/>
  <c r="K2894" i="46"/>
  <c r="K3033" i="46"/>
  <c r="K2953" i="46"/>
  <c r="K3105" i="46"/>
  <c r="K3136" i="46"/>
  <c r="K3152" i="46"/>
  <c r="K3417" i="46"/>
  <c r="K3380" i="46"/>
  <c r="K3657" i="46"/>
  <c r="K3542" i="46"/>
  <c r="K3745" i="46"/>
  <c r="K4027" i="46"/>
  <c r="K4157" i="46"/>
  <c r="K2597" i="46"/>
  <c r="K3995" i="46"/>
  <c r="K2494" i="46"/>
  <c r="K2002" i="46"/>
  <c r="K2097" i="46"/>
  <c r="K2357" i="46"/>
  <c r="K1349" i="46"/>
  <c r="K1809" i="46"/>
  <c r="H1961" i="46"/>
  <c r="K1961" i="46" s="1"/>
  <c r="K1962" i="46"/>
  <c r="K1043" i="46"/>
  <c r="K1456" i="46"/>
  <c r="K1371" i="46"/>
  <c r="K2082" i="46"/>
  <c r="H2134" i="46"/>
  <c r="K2138" i="46"/>
  <c r="K2260" i="46"/>
  <c r="K2204" i="46"/>
  <c r="K2518" i="46"/>
  <c r="K2668" i="46"/>
  <c r="K2742" i="46"/>
  <c r="K2771" i="46"/>
  <c r="K2658" i="46"/>
  <c r="K3057" i="46"/>
  <c r="K3147" i="46"/>
  <c r="K3112" i="46"/>
  <c r="K3247" i="46"/>
  <c r="K3432" i="46"/>
  <c r="K3393" i="46"/>
  <c r="K3475" i="46"/>
  <c r="K3547" i="46"/>
  <c r="K3604" i="46"/>
  <c r="K3982" i="46"/>
  <c r="K3953" i="46"/>
  <c r="K4068" i="46"/>
  <c r="K4124" i="46"/>
  <c r="K4199" i="46"/>
  <c r="K2902" i="46"/>
  <c r="K2171" i="46"/>
  <c r="K2743" i="46"/>
  <c r="K2761" i="46"/>
  <c r="K2973" i="46"/>
  <c r="H2967" i="46"/>
  <c r="K3087" i="46"/>
  <c r="K3340" i="46"/>
  <c r="K3896" i="46"/>
  <c r="K4166" i="46"/>
  <c r="K3364" i="46"/>
  <c r="K2864" i="46"/>
  <c r="K3100" i="46"/>
  <c r="K1052" i="46"/>
  <c r="K1522" i="46"/>
  <c r="K1491" i="46"/>
  <c r="K1814" i="46"/>
  <c r="K2161" i="46"/>
  <c r="K2247" i="46"/>
  <c r="K2365" i="46"/>
  <c r="K2370" i="46"/>
  <c r="K2340" i="46"/>
  <c r="K2308" i="46"/>
  <c r="K2561" i="46"/>
  <c r="K2720" i="46"/>
  <c r="H2881" i="46"/>
  <c r="K2881" i="46" s="1"/>
  <c r="K2885" i="46"/>
  <c r="K3131" i="46"/>
  <c r="K3194" i="46"/>
  <c r="K3254" i="46"/>
  <c r="K3422" i="46"/>
  <c r="K3530" i="46"/>
  <c r="K3297" i="46"/>
  <c r="K3620" i="46"/>
  <c r="K3527" i="46"/>
  <c r="K3665" i="46"/>
  <c r="K3931" i="46"/>
  <c r="K3987" i="46"/>
  <c r="K4003" i="46"/>
  <c r="K3390" i="46"/>
  <c r="K2664" i="46"/>
  <c r="K2512" i="46"/>
  <c r="K2485" i="46"/>
  <c r="K3144" i="46"/>
  <c r="K2451" i="46"/>
  <c r="K2301" i="46"/>
  <c r="K2463" i="46"/>
  <c r="K2612" i="46"/>
  <c r="K2625" i="46"/>
  <c r="K2673" i="46"/>
  <c r="K2822" i="46"/>
  <c r="K2948" i="46"/>
  <c r="J2967" i="46"/>
  <c r="K2935" i="46"/>
  <c r="K3043" i="46"/>
  <c r="K3232" i="46"/>
  <c r="K3458" i="46"/>
  <c r="K3355" i="46"/>
  <c r="K3483" i="46"/>
  <c r="K3288" i="46"/>
  <c r="K3609" i="46"/>
  <c r="K3580" i="46"/>
  <c r="K3740" i="46"/>
  <c r="K3811" i="46"/>
  <c r="K3850" i="46"/>
  <c r="K3948" i="46"/>
  <c r="K3998" i="46"/>
  <c r="K4061" i="46"/>
  <c r="K3351" i="46"/>
  <c r="K2925" i="46"/>
  <c r="K2177" i="46"/>
  <c r="K2650" i="46"/>
  <c r="K2322" i="46"/>
  <c r="K1429" i="46"/>
  <c r="K1399" i="46"/>
  <c r="H1540" i="46"/>
  <c r="K1540" i="46" s="1"/>
  <c r="K1382" i="46"/>
  <c r="K1699" i="46"/>
  <c r="K1914" i="46"/>
  <c r="K2145" i="46"/>
  <c r="K2474" i="46"/>
  <c r="K2350" i="46"/>
  <c r="K2653" i="46"/>
  <c r="K2695" i="46"/>
  <c r="K2700" i="46"/>
  <c r="K2889" i="46"/>
  <c r="K3024" i="46"/>
  <c r="K2930" i="46"/>
  <c r="K3080" i="46"/>
  <c r="K3171" i="46"/>
  <c r="K3264" i="46"/>
  <c r="K3453" i="46"/>
  <c r="K3277" i="46"/>
  <c r="K3771" i="46"/>
  <c r="K3372" i="46"/>
  <c r="K3469" i="46"/>
  <c r="K2631" i="46"/>
  <c r="K2294" i="46"/>
  <c r="K1822" i="46"/>
  <c r="K3400" i="46"/>
  <c r="I2134" i="46"/>
  <c r="H4214" i="46"/>
  <c r="K4214" i="46" s="1"/>
  <c r="I3474" i="46"/>
  <c r="H3603" i="46"/>
  <c r="J3574" i="46"/>
  <c r="I3541" i="46"/>
  <c r="J3474" i="46"/>
  <c r="I3406" i="46"/>
  <c r="I3603" i="46"/>
  <c r="J3246" i="46"/>
  <c r="J3541" i="46"/>
  <c r="J3603" i="46"/>
  <c r="I3574" i="46"/>
  <c r="J3284" i="46"/>
  <c r="H3574" i="46"/>
  <c r="J3379" i="46"/>
  <c r="J3437" i="46"/>
  <c r="H3541" i="46"/>
  <c r="H3406" i="46"/>
  <c r="H3379" i="46"/>
  <c r="J3406" i="46"/>
  <c r="H3474" i="46"/>
  <c r="J3163" i="46"/>
  <c r="I3379" i="46"/>
  <c r="I3437" i="46"/>
  <c r="I3284" i="46"/>
  <c r="H3437" i="46"/>
  <c r="H3284" i="46"/>
  <c r="H3345" i="46"/>
  <c r="I3345" i="46"/>
  <c r="J3130" i="46"/>
  <c r="I3246" i="46"/>
  <c r="J3079" i="46"/>
  <c r="I3130" i="46"/>
  <c r="H3246" i="46"/>
  <c r="I3079" i="46"/>
  <c r="H3210" i="46"/>
  <c r="K3210" i="46" s="1"/>
  <c r="H3079" i="46"/>
  <c r="H3163" i="46"/>
  <c r="H3130" i="46"/>
  <c r="I3163" i="46"/>
  <c r="J2929" i="46"/>
  <c r="H3069" i="46"/>
  <c r="K3069" i="46" s="1"/>
  <c r="J2888" i="46"/>
  <c r="I2807" i="46"/>
  <c r="I2929" i="46"/>
  <c r="I2888" i="46"/>
  <c r="H2807" i="46"/>
  <c r="H2888" i="46"/>
  <c r="J2807" i="46"/>
  <c r="H2929" i="46"/>
  <c r="J2667" i="46"/>
  <c r="H2407" i="46"/>
  <c r="J2694" i="46"/>
  <c r="J2300" i="46"/>
  <c r="I2596" i="46"/>
  <c r="I2694" i="46"/>
  <c r="H2735" i="46"/>
  <c r="K2735" i="46" s="1"/>
  <c r="H2667" i="46"/>
  <c r="I2517" i="46"/>
  <c r="I2364" i="46"/>
  <c r="J2434" i="46"/>
  <c r="I2667" i="46"/>
  <c r="H2694" i="46"/>
  <c r="H2749" i="46"/>
  <c r="K2749" i="46" s="1"/>
  <c r="J2517" i="46"/>
  <c r="J2407" i="46"/>
  <c r="I2332" i="46"/>
  <c r="I2300" i="46"/>
  <c r="I2407" i="46"/>
  <c r="H2517" i="46"/>
  <c r="J2596" i="46"/>
  <c r="J2364" i="46"/>
  <c r="H2596" i="46"/>
  <c r="H2488" i="46"/>
  <c r="I2488" i="46"/>
  <c r="I2434" i="46"/>
  <c r="H2364" i="46"/>
  <c r="J2332" i="46"/>
  <c r="H2332" i="46"/>
  <c r="H2434" i="46"/>
  <c r="H2300" i="46"/>
  <c r="H2203" i="46"/>
  <c r="K2203" i="46" s="1"/>
  <c r="I2081" i="46"/>
  <c r="I1992" i="46"/>
  <c r="I1991" i="46" s="1"/>
  <c r="J2081" i="46"/>
  <c r="H2183" i="46"/>
  <c r="K2183" i="46" s="1"/>
  <c r="J1992" i="46"/>
  <c r="J1991" i="46" s="1"/>
  <c r="H2081" i="46"/>
  <c r="H1992" i="46"/>
  <c r="H1972" i="46"/>
  <c r="K1972" i="46" s="1"/>
  <c r="I1808" i="46"/>
  <c r="I1807" i="46" s="1"/>
  <c r="J1808" i="46"/>
  <c r="J1807" i="46" s="1"/>
  <c r="H1808" i="46"/>
  <c r="H1024" i="46"/>
  <c r="K1024" i="46" s="1"/>
  <c r="K3541" i="46" l="1"/>
  <c r="K2807" i="46"/>
  <c r="K2667" i="46"/>
  <c r="K2888" i="46"/>
  <c r="K3406" i="46"/>
  <c r="K2332" i="46"/>
  <c r="K2596" i="46"/>
  <c r="K3079" i="46"/>
  <c r="K3379" i="46"/>
  <c r="K2967" i="46"/>
  <c r="K2517" i="46"/>
  <c r="K2407" i="46"/>
  <c r="K3246" i="46"/>
  <c r="K3345" i="46"/>
  <c r="K1992" i="46"/>
  <c r="K2694" i="46"/>
  <c r="K3130" i="46"/>
  <c r="K3284" i="46"/>
  <c r="K3474" i="46"/>
  <c r="K3603" i="46"/>
  <c r="K2134" i="46"/>
  <c r="K2364" i="46"/>
  <c r="K2081" i="46"/>
  <c r="K1808" i="46"/>
  <c r="K2300" i="46"/>
  <c r="K2434" i="46"/>
  <c r="K2488" i="46"/>
  <c r="K2929" i="46"/>
  <c r="K3163" i="46"/>
  <c r="K3437" i="46"/>
  <c r="K3574" i="46"/>
  <c r="J3283" i="46"/>
  <c r="I3283" i="46"/>
  <c r="H3283" i="46"/>
  <c r="H1991" i="46"/>
  <c r="K1991" i="46" s="1"/>
  <c r="H1807" i="46"/>
  <c r="K1807" i="46" s="1"/>
  <c r="K3283" i="46" l="1"/>
  <c r="J997" i="46"/>
  <c r="J996" i="46" s="1"/>
  <c r="I997" i="46"/>
  <c r="I996" i="46" s="1"/>
  <c r="H997" i="46"/>
  <c r="J994" i="46"/>
  <c r="J993" i="46" s="1"/>
  <c r="I994" i="46"/>
  <c r="I993" i="46" s="1"/>
  <c r="H994" i="46"/>
  <c r="J991" i="46"/>
  <c r="I991" i="46"/>
  <c r="H991" i="46"/>
  <c r="J989" i="46"/>
  <c r="I989" i="46"/>
  <c r="H989" i="46"/>
  <c r="J971" i="46"/>
  <c r="I971" i="46"/>
  <c r="H971" i="46"/>
  <c r="J968" i="46"/>
  <c r="I968" i="46"/>
  <c r="H968" i="46"/>
  <c r="J965" i="46"/>
  <c r="I965" i="46"/>
  <c r="H965" i="46"/>
  <c r="J963" i="46"/>
  <c r="I963" i="46"/>
  <c r="H963" i="46"/>
  <c r="J937" i="46"/>
  <c r="I937" i="46"/>
  <c r="H937" i="46"/>
  <c r="J935" i="46"/>
  <c r="I935" i="46"/>
  <c r="H935" i="46"/>
  <c r="J932" i="46"/>
  <c r="I932" i="46"/>
  <c r="H932" i="46"/>
  <c r="J930" i="46"/>
  <c r="I930" i="46"/>
  <c r="H930" i="46"/>
  <c r="J927" i="46"/>
  <c r="I927" i="46"/>
  <c r="H927" i="46"/>
  <c r="J925" i="46"/>
  <c r="I925" i="46"/>
  <c r="H925" i="46"/>
  <c r="J922" i="46"/>
  <c r="I922" i="46"/>
  <c r="H922" i="46"/>
  <c r="J920" i="46"/>
  <c r="I920" i="46"/>
  <c r="H920" i="46"/>
  <c r="J905" i="46"/>
  <c r="I905" i="46"/>
  <c r="H905" i="46"/>
  <c r="J903" i="46"/>
  <c r="I903" i="46"/>
  <c r="H903" i="46"/>
  <c r="J900" i="46"/>
  <c r="I900" i="46"/>
  <c r="H900" i="46"/>
  <c r="J898" i="46"/>
  <c r="I898" i="46"/>
  <c r="H898" i="46"/>
  <c r="J895" i="46"/>
  <c r="I895" i="46"/>
  <c r="H895" i="46"/>
  <c r="J893" i="46"/>
  <c r="I893" i="46"/>
  <c r="H893" i="46"/>
  <c r="J857" i="46"/>
  <c r="J856" i="46" s="1"/>
  <c r="I857" i="46"/>
  <c r="I856" i="46" s="1"/>
  <c r="H857" i="46"/>
  <c r="J854" i="46"/>
  <c r="J853" i="46" s="1"/>
  <c r="I854" i="46"/>
  <c r="I853" i="46" s="1"/>
  <c r="H854" i="46"/>
  <c r="J850" i="46"/>
  <c r="J849" i="46" s="1"/>
  <c r="I850" i="46"/>
  <c r="H850" i="46"/>
  <c r="J847" i="46"/>
  <c r="J846" i="46" s="1"/>
  <c r="I847" i="46"/>
  <c r="I846" i="46" s="1"/>
  <c r="H847" i="46"/>
  <c r="J843" i="46"/>
  <c r="J842" i="46" s="1"/>
  <c r="I843" i="46"/>
  <c r="H843" i="46"/>
  <c r="J797" i="46"/>
  <c r="J796" i="46" s="1"/>
  <c r="I797" i="46"/>
  <c r="I796" i="46" s="1"/>
  <c r="H797" i="46"/>
  <c r="J794" i="46"/>
  <c r="I794" i="46"/>
  <c r="H794" i="46"/>
  <c r="J790" i="46"/>
  <c r="I790" i="46"/>
  <c r="H790" i="46"/>
  <c r="J788" i="46"/>
  <c r="I788" i="46"/>
  <c r="H788" i="46"/>
  <c r="J785" i="46"/>
  <c r="I785" i="46"/>
  <c r="H785" i="46"/>
  <c r="J783" i="46"/>
  <c r="I783" i="46"/>
  <c r="H783" i="46"/>
  <c r="J758" i="46"/>
  <c r="J757" i="46" s="1"/>
  <c r="I758" i="46"/>
  <c r="I757" i="46" s="1"/>
  <c r="H758" i="46"/>
  <c r="J755" i="46"/>
  <c r="I755" i="46"/>
  <c r="H755" i="46"/>
  <c r="J751" i="46"/>
  <c r="I751" i="46"/>
  <c r="H751" i="46"/>
  <c r="J749" i="46"/>
  <c r="I749" i="46"/>
  <c r="H749" i="46"/>
  <c r="J746" i="46"/>
  <c r="I746" i="46"/>
  <c r="H746" i="46"/>
  <c r="J744" i="46"/>
  <c r="I744" i="46"/>
  <c r="H744" i="46"/>
  <c r="J741" i="46"/>
  <c r="J740" i="46" s="1"/>
  <c r="I741" i="46"/>
  <c r="I740" i="46" s="1"/>
  <c r="H741" i="46"/>
  <c r="J738" i="46"/>
  <c r="I738" i="46"/>
  <c r="H738" i="46"/>
  <c r="J734" i="46"/>
  <c r="I734" i="46"/>
  <c r="H734" i="46"/>
  <c r="J732" i="46"/>
  <c r="I732" i="46"/>
  <c r="H732" i="46"/>
  <c r="J729" i="46"/>
  <c r="I729" i="46"/>
  <c r="H729" i="46"/>
  <c r="J727" i="46"/>
  <c r="I727" i="46"/>
  <c r="H727" i="46"/>
  <c r="K727" i="46" l="1"/>
  <c r="K738" i="46"/>
  <c r="K749" i="46"/>
  <c r="K732" i="46"/>
  <c r="K744" i="46"/>
  <c r="K755" i="46"/>
  <c r="K783" i="46"/>
  <c r="K788" i="46"/>
  <c r="K794" i="46"/>
  <c r="K857" i="46"/>
  <c r="K895" i="46"/>
  <c r="K900" i="46"/>
  <c r="K905" i="46"/>
  <c r="K922" i="46"/>
  <c r="K927" i="46"/>
  <c r="K932" i="46"/>
  <c r="K937" i="46"/>
  <c r="K965" i="46"/>
  <c r="K971" i="46"/>
  <c r="K991" i="46"/>
  <c r="K729" i="46"/>
  <c r="K734" i="46"/>
  <c r="K746" i="46"/>
  <c r="K751" i="46"/>
  <c r="K797" i="46"/>
  <c r="K893" i="46"/>
  <c r="K898" i="46"/>
  <c r="K903" i="46"/>
  <c r="H740" i="46"/>
  <c r="K740" i="46" s="1"/>
  <c r="K741" i="46"/>
  <c r="K758" i="46"/>
  <c r="K785" i="46"/>
  <c r="K790" i="46"/>
  <c r="H846" i="46"/>
  <c r="K846" i="46" s="1"/>
  <c r="K847" i="46"/>
  <c r="H853" i="46"/>
  <c r="K853" i="46" s="1"/>
  <c r="K854" i="46"/>
  <c r="K920" i="46"/>
  <c r="K925" i="46"/>
  <c r="K930" i="46"/>
  <c r="K935" i="46"/>
  <c r="K963" i="46"/>
  <c r="K968" i="46"/>
  <c r="K989" i="46"/>
  <c r="K994" i="46"/>
  <c r="H842" i="46"/>
  <c r="K843" i="46"/>
  <c r="H849" i="46"/>
  <c r="K850" i="46"/>
  <c r="H996" i="46"/>
  <c r="K996" i="46" s="1"/>
  <c r="K997" i="46"/>
  <c r="I962" i="46"/>
  <c r="I967" i="46"/>
  <c r="J924" i="46"/>
  <c r="J962" i="46"/>
  <c r="I988" i="46"/>
  <c r="H929" i="46"/>
  <c r="H988" i="46"/>
  <c r="I919" i="46"/>
  <c r="J967" i="46"/>
  <c r="H967" i="46"/>
  <c r="J988" i="46"/>
  <c r="H993" i="46"/>
  <c r="K993" i="46" s="1"/>
  <c r="I929" i="46"/>
  <c r="I934" i="46"/>
  <c r="J929" i="46"/>
  <c r="J934" i="46"/>
  <c r="H919" i="46"/>
  <c r="I842" i="46"/>
  <c r="I787" i="46"/>
  <c r="J892" i="46"/>
  <c r="J897" i="46"/>
  <c r="H934" i="46"/>
  <c r="H897" i="46"/>
  <c r="H902" i="46"/>
  <c r="J919" i="46"/>
  <c r="I924" i="46"/>
  <c r="H962" i="46"/>
  <c r="I897" i="46"/>
  <c r="I731" i="46"/>
  <c r="H924" i="46"/>
  <c r="I892" i="46"/>
  <c r="J902" i="46"/>
  <c r="I902" i="46"/>
  <c r="J787" i="46"/>
  <c r="H892" i="46"/>
  <c r="I748" i="46"/>
  <c r="H726" i="46"/>
  <c r="J748" i="46"/>
  <c r="I849" i="46"/>
  <c r="H856" i="46"/>
  <c r="K856" i="46" s="1"/>
  <c r="J726" i="46"/>
  <c r="J731" i="46"/>
  <c r="I782" i="46"/>
  <c r="J782" i="46"/>
  <c r="H787" i="46"/>
  <c r="H796" i="46"/>
  <c r="K796" i="46" s="1"/>
  <c r="I743" i="46"/>
  <c r="H782" i="46"/>
  <c r="J743" i="46"/>
  <c r="H748" i="46"/>
  <c r="I726" i="46"/>
  <c r="H757" i="46"/>
  <c r="K757" i="46" s="1"/>
  <c r="H731" i="46"/>
  <c r="H743" i="46"/>
  <c r="J706" i="46"/>
  <c r="J705" i="46" s="1"/>
  <c r="I706" i="46"/>
  <c r="I705" i="46" s="1"/>
  <c r="H706" i="46"/>
  <c r="J703" i="46"/>
  <c r="I703" i="46"/>
  <c r="H703" i="46"/>
  <c r="J701" i="46"/>
  <c r="I701" i="46"/>
  <c r="H701" i="46"/>
  <c r="J698" i="46"/>
  <c r="J697" i="46" s="1"/>
  <c r="I698" i="46"/>
  <c r="I697" i="46" s="1"/>
  <c r="H698" i="46"/>
  <c r="J694" i="46"/>
  <c r="I694" i="46"/>
  <c r="H694" i="46"/>
  <c r="J692" i="46"/>
  <c r="I692" i="46"/>
  <c r="H692" i="46"/>
  <c r="J689" i="46"/>
  <c r="I689" i="46"/>
  <c r="H689" i="46"/>
  <c r="J687" i="46"/>
  <c r="I687" i="46"/>
  <c r="H687" i="46"/>
  <c r="J606" i="46"/>
  <c r="I606" i="46"/>
  <c r="H606" i="46"/>
  <c r="J604" i="46"/>
  <c r="I604" i="46"/>
  <c r="H604" i="46"/>
  <c r="J602" i="46"/>
  <c r="I602" i="46"/>
  <c r="H602" i="46"/>
  <c r="J599" i="46"/>
  <c r="I599" i="46"/>
  <c r="H599" i="46"/>
  <c r="J597" i="46"/>
  <c r="I597" i="46"/>
  <c r="H597" i="46"/>
  <c r="J576" i="46"/>
  <c r="I576" i="46"/>
  <c r="H576" i="46"/>
  <c r="J574" i="46"/>
  <c r="I574" i="46"/>
  <c r="H574" i="46"/>
  <c r="J571" i="46"/>
  <c r="I571" i="46"/>
  <c r="H571" i="46"/>
  <c r="J569" i="46"/>
  <c r="I569" i="46"/>
  <c r="H569" i="46"/>
  <c r="J564" i="46"/>
  <c r="I564" i="46"/>
  <c r="H564" i="46"/>
  <c r="J562" i="46"/>
  <c r="I562" i="46"/>
  <c r="H562" i="46"/>
  <c r="J560" i="46"/>
  <c r="I560" i="46"/>
  <c r="H560" i="46"/>
  <c r="J557" i="46"/>
  <c r="I557" i="46"/>
  <c r="H557" i="46"/>
  <c r="J555" i="46"/>
  <c r="I555" i="46"/>
  <c r="H555" i="46"/>
  <c r="J551" i="46"/>
  <c r="I551" i="46"/>
  <c r="H551" i="46"/>
  <c r="J549" i="46"/>
  <c r="I549" i="46"/>
  <c r="H549" i="46"/>
  <c r="J521" i="46"/>
  <c r="I521" i="46"/>
  <c r="H521" i="46"/>
  <c r="J519" i="46"/>
  <c r="I519" i="46"/>
  <c r="H519" i="46"/>
  <c r="J515" i="46"/>
  <c r="I515" i="46"/>
  <c r="H515" i="46"/>
  <c r="J513" i="46"/>
  <c r="I513" i="46"/>
  <c r="H513" i="46"/>
  <c r="J510" i="46"/>
  <c r="I510" i="46"/>
  <c r="H510" i="46"/>
  <c r="J508" i="46"/>
  <c r="I508" i="46"/>
  <c r="H508" i="46"/>
  <c r="J488" i="46"/>
  <c r="I488" i="46"/>
  <c r="H488" i="46"/>
  <c r="J486" i="46"/>
  <c r="I486" i="46"/>
  <c r="H486" i="46"/>
  <c r="J483" i="46"/>
  <c r="J482" i="46" s="1"/>
  <c r="I483" i="46"/>
  <c r="I482" i="46" s="1"/>
  <c r="H483" i="46"/>
  <c r="J480" i="46"/>
  <c r="I480" i="46"/>
  <c r="H480" i="46"/>
  <c r="J476" i="46"/>
  <c r="I476" i="46"/>
  <c r="H476" i="46"/>
  <c r="J474" i="46"/>
  <c r="I474" i="46"/>
  <c r="H474" i="46"/>
  <c r="J472" i="46"/>
  <c r="I472" i="46"/>
  <c r="H472" i="46"/>
  <c r="J469" i="46"/>
  <c r="I469" i="46"/>
  <c r="H469" i="46"/>
  <c r="J467" i="46"/>
  <c r="I467" i="46"/>
  <c r="H467" i="46"/>
  <c r="J421" i="46"/>
  <c r="H421" i="46"/>
  <c r="J419" i="46"/>
  <c r="I419" i="46"/>
  <c r="H419" i="46"/>
  <c r="J417" i="46"/>
  <c r="I417" i="46"/>
  <c r="H417" i="46"/>
  <c r="J388" i="46"/>
  <c r="I388" i="46"/>
  <c r="H388" i="46"/>
  <c r="J386" i="46"/>
  <c r="I386" i="46"/>
  <c r="H386" i="46"/>
  <c r="J383" i="46"/>
  <c r="J382" i="46" s="1"/>
  <c r="I383" i="46"/>
  <c r="I382" i="46" s="1"/>
  <c r="H383" i="46"/>
  <c r="K467" i="46" l="1"/>
  <c r="K472" i="46"/>
  <c r="K476" i="46"/>
  <c r="K483" i="46"/>
  <c r="K488" i="46"/>
  <c r="K510" i="46"/>
  <c r="K515" i="46"/>
  <c r="K521" i="46"/>
  <c r="K967" i="46"/>
  <c r="K934" i="46"/>
  <c r="K988" i="46"/>
  <c r="K469" i="46"/>
  <c r="K480" i="46"/>
  <c r="K486" i="46"/>
  <c r="K508" i="46"/>
  <c r="K519" i="46"/>
  <c r="K549" i="46"/>
  <c r="K560" i="46"/>
  <c r="K564" i="46"/>
  <c r="K576" i="46"/>
  <c r="K599" i="46"/>
  <c r="K687" i="46"/>
  <c r="K692" i="46"/>
  <c r="K703" i="46"/>
  <c r="K743" i="46"/>
  <c r="K782" i="46"/>
  <c r="K924" i="46"/>
  <c r="K902" i="46"/>
  <c r="K929" i="46"/>
  <c r="K726" i="46"/>
  <c r="K474" i="46"/>
  <c r="K513" i="46"/>
  <c r="K555" i="46"/>
  <c r="K571" i="46"/>
  <c r="K604" i="46"/>
  <c r="K698" i="46"/>
  <c r="K842" i="46"/>
  <c r="K386" i="46"/>
  <c r="K417" i="46"/>
  <c r="K731" i="46"/>
  <c r="K892" i="46"/>
  <c r="K897" i="46"/>
  <c r="K919" i="46"/>
  <c r="K551" i="46"/>
  <c r="K557" i="46"/>
  <c r="K562" i="46"/>
  <c r="K569" i="46"/>
  <c r="K574" i="46"/>
  <c r="K597" i="46"/>
  <c r="K602" i="46"/>
  <c r="K606" i="46"/>
  <c r="K689" i="46"/>
  <c r="K694" i="46"/>
  <c r="K701" i="46"/>
  <c r="H705" i="46"/>
  <c r="K705" i="46" s="1"/>
  <c r="K706" i="46"/>
  <c r="K787" i="46"/>
  <c r="K962" i="46"/>
  <c r="K849" i="46"/>
  <c r="H382" i="46"/>
  <c r="K382" i="46" s="1"/>
  <c r="K383" i="46"/>
  <c r="K388" i="46"/>
  <c r="K419" i="46"/>
  <c r="K748" i="46"/>
  <c r="J686" i="46"/>
  <c r="I691" i="46"/>
  <c r="I700" i="46"/>
  <c r="J554" i="46"/>
  <c r="J559" i="46"/>
  <c r="H700" i="46"/>
  <c r="I548" i="46"/>
  <c r="H686" i="46"/>
  <c r="J596" i="46"/>
  <c r="J601" i="46"/>
  <c r="I686" i="46"/>
  <c r="H691" i="46"/>
  <c r="I596" i="46"/>
  <c r="H601" i="46"/>
  <c r="J691" i="46"/>
  <c r="J700" i="46"/>
  <c r="I554" i="46"/>
  <c r="I601" i="46"/>
  <c r="H697" i="46"/>
  <c r="K697" i="46" s="1"/>
  <c r="I573" i="46"/>
  <c r="H596" i="46"/>
  <c r="J416" i="46"/>
  <c r="H507" i="46"/>
  <c r="J548" i="46"/>
  <c r="H554" i="46"/>
  <c r="H559" i="46"/>
  <c r="J573" i="46"/>
  <c r="I507" i="46"/>
  <c r="H548" i="46"/>
  <c r="I559" i="46"/>
  <c r="J385" i="46"/>
  <c r="J381" i="46" s="1"/>
  <c r="I512" i="46"/>
  <c r="H573" i="46"/>
  <c r="H416" i="46"/>
  <c r="I466" i="46"/>
  <c r="I471" i="46"/>
  <c r="J512" i="46"/>
  <c r="I416" i="46"/>
  <c r="J466" i="46"/>
  <c r="J471" i="46"/>
  <c r="J507" i="46"/>
  <c r="H512" i="46"/>
  <c r="H466" i="46"/>
  <c r="H485" i="46"/>
  <c r="J485" i="46"/>
  <c r="I385" i="46"/>
  <c r="I381" i="46" s="1"/>
  <c r="H471" i="46"/>
  <c r="I485" i="46"/>
  <c r="H482" i="46"/>
  <c r="K482" i="46" s="1"/>
  <c r="I421" i="46"/>
  <c r="K421" i="46" s="1"/>
  <c r="H385" i="46"/>
  <c r="K573" i="46" l="1"/>
  <c r="K416" i="46"/>
  <c r="K512" i="46"/>
  <c r="K691" i="46"/>
  <c r="K700" i="46"/>
  <c r="K385" i="46"/>
  <c r="K466" i="46"/>
  <c r="K554" i="46"/>
  <c r="K507" i="46"/>
  <c r="K596" i="46"/>
  <c r="K471" i="46"/>
  <c r="K548" i="46"/>
  <c r="K485" i="46"/>
  <c r="K559" i="46"/>
  <c r="K601" i="46"/>
  <c r="K686" i="46"/>
  <c r="H381" i="46"/>
  <c r="K381" i="46" s="1"/>
  <c r="J375" i="46" l="1"/>
  <c r="J374" i="46" s="1"/>
  <c r="I375" i="46"/>
  <c r="I374" i="46" s="1"/>
  <c r="H375" i="46"/>
  <c r="J365" i="46"/>
  <c r="J364" i="46" s="1"/>
  <c r="I365" i="46"/>
  <c r="I364" i="46" s="1"/>
  <c r="H365" i="46"/>
  <c r="J362" i="46"/>
  <c r="J361" i="46" s="1"/>
  <c r="I362" i="46"/>
  <c r="I361" i="46" s="1"/>
  <c r="H362" i="46"/>
  <c r="J359" i="46"/>
  <c r="I359" i="46"/>
  <c r="H359" i="46"/>
  <c r="J357" i="46"/>
  <c r="I357" i="46"/>
  <c r="H357" i="46"/>
  <c r="J354" i="46"/>
  <c r="I354" i="46"/>
  <c r="H354" i="46"/>
  <c r="J350" i="46"/>
  <c r="I350" i="46"/>
  <c r="H350" i="46"/>
  <c r="J346" i="46"/>
  <c r="J345" i="46" s="1"/>
  <c r="I346" i="46"/>
  <c r="H346" i="46"/>
  <c r="J342" i="46"/>
  <c r="I342" i="46"/>
  <c r="H342" i="46"/>
  <c r="J337" i="46"/>
  <c r="I337" i="46"/>
  <c r="H337" i="46"/>
  <c r="J335" i="46"/>
  <c r="I335" i="46"/>
  <c r="H335" i="46"/>
  <c r="J332" i="46"/>
  <c r="J331" i="46" s="1"/>
  <c r="I332" i="46"/>
  <c r="I331" i="46" s="1"/>
  <c r="H332" i="46"/>
  <c r="K335" i="46" l="1"/>
  <c r="K342" i="46"/>
  <c r="K350" i="46"/>
  <c r="K357" i="46"/>
  <c r="K337" i="46"/>
  <c r="K354" i="46"/>
  <c r="K359" i="46"/>
  <c r="K365" i="46"/>
  <c r="H345" i="46"/>
  <c r="K346" i="46"/>
  <c r="H374" i="46"/>
  <c r="K374" i="46" s="1"/>
  <c r="K375" i="46"/>
  <c r="H331" i="46"/>
  <c r="K331" i="46" s="1"/>
  <c r="K332" i="46"/>
  <c r="H361" i="46"/>
  <c r="K361" i="46" s="1"/>
  <c r="K362" i="46"/>
  <c r="H349" i="46"/>
  <c r="I334" i="46"/>
  <c r="J334" i="46"/>
  <c r="I349" i="46"/>
  <c r="J356" i="46"/>
  <c r="I356" i="46"/>
  <c r="J349" i="46"/>
  <c r="H334" i="46"/>
  <c r="I345" i="46"/>
  <c r="H364" i="46"/>
  <c r="K364" i="46" s="1"/>
  <c r="H356" i="46"/>
  <c r="K349" i="46" l="1"/>
  <c r="K334" i="46"/>
  <c r="K356" i="46"/>
  <c r="K345" i="46"/>
  <c r="J261" i="46"/>
  <c r="I261" i="46"/>
  <c r="H261" i="46"/>
  <c r="J258" i="46"/>
  <c r="I258" i="46"/>
  <c r="H258" i="46"/>
  <c r="J255" i="46"/>
  <c r="I255" i="46"/>
  <c r="H255" i="46"/>
  <c r="J253" i="46"/>
  <c r="I253" i="46"/>
  <c r="H253" i="46"/>
  <c r="J250" i="46"/>
  <c r="I250" i="46"/>
  <c r="H250" i="46"/>
  <c r="J248" i="46"/>
  <c r="I248" i="46"/>
  <c r="H248" i="46"/>
  <c r="J123" i="46"/>
  <c r="J122" i="46" s="1"/>
  <c r="I123" i="46"/>
  <c r="I122" i="46" s="1"/>
  <c r="H123" i="46"/>
  <c r="K253" i="46" l="1"/>
  <c r="K248" i="46"/>
  <c r="K258" i="46"/>
  <c r="K123" i="46"/>
  <c r="K250" i="46"/>
  <c r="K255" i="46"/>
  <c r="K261" i="46"/>
  <c r="H247" i="46"/>
  <c r="J247" i="46"/>
  <c r="J252" i="46"/>
  <c r="I252" i="46"/>
  <c r="I247" i="46"/>
  <c r="H252" i="46"/>
  <c r="H122" i="46"/>
  <c r="K122" i="46" s="1"/>
  <c r="I582" i="46"/>
  <c r="J582" i="46"/>
  <c r="I580" i="46"/>
  <c r="J580" i="46"/>
  <c r="K252" i="46" l="1"/>
  <c r="K247" i="46"/>
  <c r="I579" i="46"/>
  <c r="J579" i="46"/>
  <c r="H582" i="46"/>
  <c r="K582" i="46" s="1"/>
  <c r="H580" i="46"/>
  <c r="K580" i="46" s="1"/>
  <c r="I372" i="46"/>
  <c r="I371" i="46" s="1"/>
  <c r="J372" i="46"/>
  <c r="J371" i="46" s="1"/>
  <c r="H372" i="46"/>
  <c r="H371" i="46" l="1"/>
  <c r="K371" i="46" s="1"/>
  <c r="K372" i="46"/>
  <c r="H579" i="46"/>
  <c r="K579" i="46" s="1"/>
  <c r="I1004" i="46" l="1"/>
  <c r="J1004" i="46"/>
  <c r="I1002" i="46"/>
  <c r="J1002" i="46"/>
  <c r="H1004" i="46"/>
  <c r="H1002" i="46"/>
  <c r="I954" i="46"/>
  <c r="J954" i="46"/>
  <c r="H954" i="46"/>
  <c r="I837" i="46"/>
  <c r="J837" i="46"/>
  <c r="H837" i="46"/>
  <c r="K954" i="46" l="1"/>
  <c r="K837" i="46"/>
  <c r="K1002" i="46"/>
  <c r="K1004" i="46"/>
  <c r="H1001" i="46"/>
  <c r="I1001" i="46"/>
  <c r="I1000" i="46" s="1"/>
  <c r="J1001" i="46"/>
  <c r="H1000" i="46" l="1"/>
  <c r="K1001" i="46"/>
  <c r="J1000" i="46"/>
  <c r="K1000" i="46" l="1"/>
  <c r="I1554" i="46"/>
  <c r="I1553" i="46" s="1"/>
  <c r="I1552" i="46" s="1"/>
  <c r="J1554" i="46"/>
  <c r="J1553" i="46" s="1"/>
  <c r="J1552" i="46" s="1"/>
  <c r="H1554" i="46"/>
  <c r="I1269" i="46"/>
  <c r="I1268" i="46" s="1"/>
  <c r="J1269" i="46"/>
  <c r="J1268" i="46" s="1"/>
  <c r="H1269" i="46"/>
  <c r="H1553" i="46" l="1"/>
  <c r="K1554" i="46"/>
  <c r="H1268" i="46"/>
  <c r="K1268" i="46" s="1"/>
  <c r="K1269" i="46"/>
  <c r="I218" i="46"/>
  <c r="I217" i="46" s="1"/>
  <c r="J218" i="46"/>
  <c r="J217" i="46" s="1"/>
  <c r="H218" i="46"/>
  <c r="I150" i="46"/>
  <c r="I149" i="46" s="1"/>
  <c r="J150" i="46"/>
  <c r="J149" i="46" s="1"/>
  <c r="H150" i="46"/>
  <c r="H149" i="46" l="1"/>
  <c r="K149" i="46" s="1"/>
  <c r="K150" i="46"/>
  <c r="H217" i="46"/>
  <c r="K217" i="46" s="1"/>
  <c r="K218" i="46"/>
  <c r="H1552" i="46"/>
  <c r="K1552" i="46" s="1"/>
  <c r="K1553" i="46"/>
  <c r="I3226" i="46"/>
  <c r="J3226" i="46"/>
  <c r="H3226" i="46"/>
  <c r="K3226" i="46" l="1"/>
  <c r="I3698" i="46"/>
  <c r="J3698" i="46"/>
  <c r="H3698" i="46"/>
  <c r="K3698" i="46" l="1"/>
  <c r="I616" i="46"/>
  <c r="I615" i="46" s="1"/>
  <c r="J616" i="46"/>
  <c r="J615" i="46" s="1"/>
  <c r="H616" i="46"/>
  <c r="H615" i="46" l="1"/>
  <c r="K615" i="46" s="1"/>
  <c r="K616" i="46"/>
  <c r="I456" i="46"/>
  <c r="J456" i="46"/>
  <c r="H456" i="46"/>
  <c r="K456" i="46" l="1"/>
  <c r="I594" i="46"/>
  <c r="J594" i="46"/>
  <c r="H594" i="46"/>
  <c r="J592" i="46"/>
  <c r="I592" i="46"/>
  <c r="H592" i="46"/>
  <c r="J590" i="46"/>
  <c r="I590" i="46"/>
  <c r="H590" i="46"/>
  <c r="J587" i="46"/>
  <c r="I587" i="46"/>
  <c r="H587" i="46"/>
  <c r="J585" i="46"/>
  <c r="I585" i="46"/>
  <c r="H585" i="46"/>
  <c r="K585" i="46" l="1"/>
  <c r="K590" i="46"/>
  <c r="K594" i="46"/>
  <c r="K587" i="46"/>
  <c r="K592" i="46"/>
  <c r="I584" i="46"/>
  <c r="J584" i="46"/>
  <c r="H584" i="46"/>
  <c r="H589" i="46"/>
  <c r="I589" i="46"/>
  <c r="J589" i="46"/>
  <c r="K584" i="46" l="1"/>
  <c r="J578" i="46"/>
  <c r="I578" i="46"/>
  <c r="K589" i="46"/>
  <c r="H578" i="46"/>
  <c r="K578" i="46" l="1"/>
  <c r="J4209" i="46"/>
  <c r="J4208" i="46" s="1"/>
  <c r="J4205" i="46"/>
  <c r="J4204" i="46" s="1"/>
  <c r="J4154" i="46"/>
  <c r="J4150" i="46"/>
  <c r="J4148" i="46"/>
  <c r="J4145" i="46"/>
  <c r="J4143" i="46"/>
  <c r="J4139" i="46"/>
  <c r="J4122" i="46"/>
  <c r="J4121" i="46" s="1"/>
  <c r="J4118" i="46"/>
  <c r="J4117" i="46" s="1"/>
  <c r="J4115" i="46"/>
  <c r="J4113" i="46"/>
  <c r="J4110" i="46"/>
  <c r="J4109" i="46" s="1"/>
  <c r="J4106" i="46"/>
  <c r="J4105" i="46" s="1"/>
  <c r="J4093" i="46"/>
  <c r="J4090" i="46"/>
  <c r="J4083" i="46"/>
  <c r="J4082" i="46" s="1"/>
  <c r="J4080" i="46"/>
  <c r="J4079" i="46" s="1"/>
  <c r="J4076" i="46"/>
  <c r="J4075" i="46" s="1"/>
  <c r="J4025" i="46"/>
  <c r="J4024" i="46" s="1"/>
  <c r="J4022" i="46"/>
  <c r="J4020" i="46"/>
  <c r="J4017" i="46"/>
  <c r="J3980" i="46"/>
  <c r="J3979" i="46" s="1"/>
  <c r="J3977" i="46"/>
  <c r="J3972" i="46"/>
  <c r="J3969" i="46"/>
  <c r="J3967" i="46"/>
  <c r="J3929" i="46"/>
  <c r="J3928" i="46" s="1"/>
  <c r="J3926" i="46"/>
  <c r="J3922" i="46"/>
  <c r="J3920" i="46"/>
  <c r="J3917" i="46"/>
  <c r="J3915" i="46"/>
  <c r="J3894" i="46"/>
  <c r="J3890" i="46"/>
  <c r="J3888" i="46"/>
  <c r="J3885" i="46"/>
  <c r="J3882" i="46"/>
  <c r="J3880" i="46"/>
  <c r="J3876" i="46"/>
  <c r="J3875" i="46" s="1"/>
  <c r="J3872" i="46"/>
  <c r="J3871" i="46" s="1"/>
  <c r="J3869" i="46"/>
  <c r="J3868" i="46" s="1"/>
  <c r="J3865" i="46"/>
  <c r="J3864" i="46" s="1"/>
  <c r="J3798" i="46"/>
  <c r="J3797" i="46" s="1"/>
  <c r="J3795" i="46"/>
  <c r="J3793" i="46"/>
  <c r="J3790" i="46"/>
  <c r="J3769" i="46"/>
  <c r="J3768" i="46" s="1"/>
  <c r="J3766" i="46"/>
  <c r="J3765" i="46" s="1"/>
  <c r="J3763" i="46"/>
  <c r="J3761" i="46"/>
  <c r="J3758" i="46"/>
  <c r="J3756" i="46"/>
  <c r="J3738" i="46"/>
  <c r="J3737" i="46" s="1"/>
  <c r="J3734" i="46"/>
  <c r="J3732" i="46"/>
  <c r="J3729" i="46"/>
  <c r="J3727" i="46"/>
  <c r="J3724" i="46"/>
  <c r="J3723" i="46" s="1"/>
  <c r="J3721" i="46"/>
  <c r="J3720" i="46" s="1"/>
  <c r="J3717" i="46"/>
  <c r="J3716" i="46" s="1"/>
  <c r="J3715" i="46" s="1"/>
  <c r="J3707" i="46"/>
  <c r="J3705" i="46"/>
  <c r="J3702" i="46"/>
  <c r="J3701" i="46" s="1"/>
  <c r="J3697" i="46"/>
  <c r="J3650" i="46"/>
  <c r="J3643" i="46"/>
  <c r="J3640" i="46"/>
  <c r="J3637" i="46"/>
  <c r="J3634" i="46"/>
  <c r="J3632" i="46"/>
  <c r="J3629" i="46"/>
  <c r="J3522" i="46"/>
  <c r="J3521" i="46" s="1"/>
  <c r="J3275" i="46"/>
  <c r="J3272" i="46"/>
  <c r="J3230" i="46"/>
  <c r="J3229" i="46" s="1"/>
  <c r="J3225" i="46"/>
  <c r="J3223" i="46"/>
  <c r="J3221" i="46"/>
  <c r="J3219" i="46"/>
  <c r="J3031" i="46"/>
  <c r="J3030" i="46" s="1"/>
  <c r="J3029" i="46" s="1"/>
  <c r="J2862" i="46"/>
  <c r="J2861" i="46" s="1"/>
  <c r="J2858" i="46"/>
  <c r="J2857" i="46" s="1"/>
  <c r="J2855" i="46"/>
  <c r="J2853" i="46"/>
  <c r="J2850" i="46"/>
  <c r="J2847" i="46"/>
  <c r="J2844" i="46"/>
  <c r="J2843" i="46" s="1"/>
  <c r="J2840" i="46"/>
  <c r="J2839" i="46" s="1"/>
  <c r="J2833" i="46"/>
  <c r="J2832" i="46" s="1"/>
  <c r="J2831" i="46" s="1"/>
  <c r="J2759" i="46"/>
  <c r="J2758" i="46" s="1"/>
  <c r="J2757" i="46" s="1"/>
  <c r="J2648" i="46"/>
  <c r="J2647" i="46" s="1"/>
  <c r="J2644" i="46"/>
  <c r="J2642" i="46"/>
  <c r="J2639" i="46"/>
  <c r="J2637" i="46"/>
  <c r="J2623" i="46"/>
  <c r="J2622" i="46" s="1"/>
  <c r="J2621" i="46" s="1"/>
  <c r="J2483" i="46"/>
  <c r="J2482" i="46" s="1"/>
  <c r="J2481" i="46" s="1"/>
  <c r="J2285" i="46"/>
  <c r="J2284" i="46" s="1"/>
  <c r="J2282" i="46"/>
  <c r="J2281" i="46" s="1"/>
  <c r="J2278" i="46"/>
  <c r="J2277" i="46" s="1"/>
  <c r="J2226" i="46" s="1"/>
  <c r="J2192" i="46"/>
  <c r="J2191" i="46" s="1"/>
  <c r="J2190" i="46" s="1"/>
  <c r="J1988" i="46"/>
  <c r="J1987" i="46" s="1"/>
  <c r="J1985" i="46"/>
  <c r="J1984" i="46" s="1"/>
  <c r="J1981" i="46"/>
  <c r="J1978" i="46"/>
  <c r="J1912" i="46"/>
  <c r="J1909" i="46"/>
  <c r="J1907" i="46"/>
  <c r="J1905" i="46"/>
  <c r="J1901" i="46"/>
  <c r="J1899" i="46"/>
  <c r="J1896" i="46"/>
  <c r="J1805" i="46"/>
  <c r="J1801" i="46"/>
  <c r="J1794" i="46"/>
  <c r="J1793" i="46" s="1"/>
  <c r="J1791" i="46"/>
  <c r="J1786" i="46"/>
  <c r="J1783" i="46"/>
  <c r="J1782" i="46" s="1"/>
  <c r="J1780" i="46"/>
  <c r="J1779" i="46" s="1"/>
  <c r="J1776" i="46"/>
  <c r="J1775" i="46" s="1"/>
  <c r="J1769" i="46"/>
  <c r="J1760" i="46"/>
  <c r="J1754" i="46"/>
  <c r="J1750" i="46"/>
  <c r="J1747" i="46"/>
  <c r="J1745" i="46"/>
  <c r="J1743" i="46"/>
  <c r="J1738" i="46"/>
  <c r="J1737" i="46" s="1"/>
  <c r="J1733" i="46"/>
  <c r="J1731" i="46"/>
  <c r="J1727" i="46"/>
  <c r="J1725" i="46"/>
  <c r="J1721" i="46"/>
  <c r="J1717" i="46" s="1"/>
  <c r="J1708" i="46" s="1"/>
  <c r="J1694" i="46"/>
  <c r="J1693" i="46" s="1"/>
  <c r="J1688" i="46"/>
  <c r="J1687" i="46" s="1"/>
  <c r="J1684" i="46"/>
  <c r="J1683" i="46" s="1"/>
  <c r="J1681" i="46"/>
  <c r="J1680" i="46" s="1"/>
  <c r="J1677" i="46"/>
  <c r="J1676" i="46" s="1"/>
  <c r="J1668" i="46"/>
  <c r="J1666" i="46"/>
  <c r="J1657" i="46"/>
  <c r="J1651" i="46"/>
  <c r="J1646" i="46"/>
  <c r="J1643" i="46"/>
  <c r="J1641" i="46"/>
  <c r="J1638" i="46"/>
  <c r="J1632" i="46"/>
  <c r="J1631" i="46" s="1"/>
  <c r="J1628" i="46"/>
  <c r="J1627" i="46" s="1"/>
  <c r="J1623" i="46"/>
  <c r="J1619" i="46"/>
  <c r="J1615" i="46"/>
  <c r="J1613" i="46"/>
  <c r="J1609" i="46"/>
  <c r="J1607" i="46"/>
  <c r="J1603" i="46"/>
  <c r="J1602" i="46" s="1"/>
  <c r="J1594" i="46"/>
  <c r="J1592" i="46"/>
  <c r="J1583" i="46"/>
  <c r="J1578" i="46"/>
  <c r="J1573" i="46"/>
  <c r="J1570" i="46"/>
  <c r="J1568" i="46"/>
  <c r="J1566" i="46"/>
  <c r="J1488" i="46"/>
  <c r="J1487" i="46" s="1"/>
  <c r="J1485" i="46"/>
  <c r="J1483" i="46"/>
  <c r="J1475" i="46"/>
  <c r="J1473" i="46"/>
  <c r="J1469" i="46"/>
  <c r="J1466" i="46"/>
  <c r="J1464" i="46"/>
  <c r="J1461" i="46"/>
  <c r="J1447" i="46"/>
  <c r="J1446" i="46" s="1"/>
  <c r="J1444" i="46"/>
  <c r="J1443" i="46" s="1"/>
  <c r="J1347" i="46"/>
  <c r="J1345" i="46"/>
  <c r="J1342" i="46"/>
  <c r="J1339" i="46"/>
  <c r="J1333" i="46"/>
  <c r="J1331" i="46"/>
  <c r="J1326" i="46"/>
  <c r="J1325" i="46" s="1"/>
  <c r="J1322" i="46"/>
  <c r="J1320" i="46"/>
  <c r="J1318" i="46"/>
  <c r="J1315" i="46"/>
  <c r="J1314" i="46" s="1"/>
  <c r="J1309" i="46"/>
  <c r="J1308" i="46" s="1"/>
  <c r="J1305" i="46"/>
  <c r="J1304" i="46" s="1"/>
  <c r="J1301" i="46"/>
  <c r="J1289" i="46"/>
  <c r="J1286" i="46"/>
  <c r="J1282" i="46"/>
  <c r="J1278" i="46"/>
  <c r="J1276" i="46"/>
  <c r="J1272" i="46"/>
  <c r="J1266" i="46"/>
  <c r="J1256" i="46"/>
  <c r="J1253" i="46"/>
  <c r="J1250" i="46"/>
  <c r="J1244" i="46"/>
  <c r="J1243" i="46" s="1"/>
  <c r="J1242" i="46" s="1"/>
  <c r="J1240" i="46"/>
  <c r="J1237" i="46"/>
  <c r="J1233" i="46"/>
  <c r="J1232" i="46" s="1"/>
  <c r="J1230" i="46"/>
  <c r="J1228" i="46"/>
  <c r="J1224" i="46"/>
  <c r="J1223" i="46" s="1"/>
  <c r="J1222" i="46" s="1"/>
  <c r="J1220" i="46"/>
  <c r="J1219" i="46" s="1"/>
  <c r="J1218" i="46" s="1"/>
  <c r="J1216" i="46"/>
  <c r="J1214" i="46"/>
  <c r="J1200" i="46"/>
  <c r="J1198" i="46"/>
  <c r="J1193" i="46"/>
  <c r="J1190" i="46"/>
  <c r="J1164" i="46"/>
  <c r="J1163" i="46" s="1"/>
  <c r="J1161" i="46"/>
  <c r="J1160" i="46" s="1"/>
  <c r="J1158" i="46"/>
  <c r="J1155" i="46"/>
  <c r="J1153" i="46"/>
  <c r="J1151" i="46"/>
  <c r="J1148" i="46"/>
  <c r="J1146" i="46"/>
  <c r="J1142" i="46"/>
  <c r="J1141" i="46" s="1"/>
  <c r="J1140" i="46" s="1"/>
  <c r="J1138" i="46"/>
  <c r="J1136" i="46"/>
  <c r="J1132" i="46"/>
  <c r="J1130" i="46"/>
  <c r="J1126" i="46"/>
  <c r="J1124" i="46"/>
  <c r="J1120" i="46"/>
  <c r="J1119" i="46" s="1"/>
  <c r="J1118" i="46" s="1"/>
  <c r="J1116" i="46"/>
  <c r="J1115" i="46" s="1"/>
  <c r="J1112" i="46"/>
  <c r="J1111" i="46" s="1"/>
  <c r="J1108" i="46"/>
  <c r="J1104" i="46"/>
  <c r="J1101" i="46"/>
  <c r="J1097" i="46"/>
  <c r="J1096" i="46" s="1"/>
  <c r="J1095" i="46" s="1"/>
  <c r="J1093" i="46"/>
  <c r="J1092" i="46" s="1"/>
  <c r="J1091" i="46" s="1"/>
  <c r="J1089" i="46"/>
  <c r="J1088" i="46" s="1"/>
  <c r="J1087" i="46" s="1"/>
  <c r="J1084" i="46"/>
  <c r="J1083" i="46" s="1"/>
  <c r="J1082" i="46" s="1"/>
  <c r="J1079" i="46"/>
  <c r="J1078" i="46" s="1"/>
  <c r="J1075" i="46"/>
  <c r="J1074" i="46" s="1"/>
  <c r="J1071" i="46"/>
  <c r="J1070" i="46" s="1"/>
  <c r="J1069" i="46" s="1"/>
  <c r="J1067" i="46"/>
  <c r="J1066" i="46" s="1"/>
  <c r="J1065" i="46" s="1"/>
  <c r="J1062" i="46"/>
  <c r="J1061" i="46" s="1"/>
  <c r="J1060" i="46" s="1"/>
  <c r="J1038" i="46"/>
  <c r="J1037" i="46" s="1"/>
  <c r="J1033" i="46"/>
  <c r="J1030" i="46"/>
  <c r="J1022" i="46"/>
  <c r="J1020" i="46"/>
  <c r="J1015" i="46"/>
  <c r="J1014" i="46" s="1"/>
  <c r="J1012" i="46"/>
  <c r="J1011" i="46" s="1"/>
  <c r="J1008" i="46"/>
  <c r="J1007" i="46" s="1"/>
  <c r="J1006" i="46" s="1"/>
  <c r="J986" i="46"/>
  <c r="J985" i="46" s="1"/>
  <c r="J983" i="46"/>
  <c r="J981" i="46"/>
  <c r="J978" i="46"/>
  <c r="J977" i="46" s="1"/>
  <c r="J957" i="46"/>
  <c r="J951" i="46"/>
  <c r="J949" i="46"/>
  <c r="J943" i="46"/>
  <c r="J941" i="46"/>
  <c r="J917" i="46"/>
  <c r="J915" i="46"/>
  <c r="J912" i="46"/>
  <c r="J910" i="46"/>
  <c r="J889" i="46"/>
  <c r="J887" i="46"/>
  <c r="J884" i="46"/>
  <c r="J882" i="46"/>
  <c r="J878" i="46"/>
  <c r="J876" i="46"/>
  <c r="J872" i="46"/>
  <c r="J867" i="46"/>
  <c r="J864" i="46"/>
  <c r="J863" i="46" s="1"/>
  <c r="J861" i="46"/>
  <c r="J860" i="46" s="1"/>
  <c r="J840" i="46"/>
  <c r="J833" i="46"/>
  <c r="J832" i="46" s="1"/>
  <c r="J831" i="46" s="1"/>
  <c r="J829" i="46"/>
  <c r="J828" i="46" s="1"/>
  <c r="J827" i="46" s="1"/>
  <c r="J825" i="46"/>
  <c r="J824" i="46" s="1"/>
  <c r="J823" i="46" s="1"/>
  <c r="J818" i="46"/>
  <c r="J817" i="46" s="1"/>
  <c r="J815" i="46"/>
  <c r="J814" i="46" s="1"/>
  <c r="J811" i="46"/>
  <c r="J810" i="46" s="1"/>
  <c r="J809" i="46" s="1"/>
  <c r="J807" i="46"/>
  <c r="J806" i="46" s="1"/>
  <c r="J805" i="46" s="1"/>
  <c r="J803" i="46"/>
  <c r="J802" i="46" s="1"/>
  <c r="J801" i="46" s="1"/>
  <c r="J780" i="46"/>
  <c r="J779" i="46" s="1"/>
  <c r="J777" i="46"/>
  <c r="J773" i="46"/>
  <c r="J771" i="46"/>
  <c r="J768" i="46"/>
  <c r="J766" i="46"/>
  <c r="J762" i="46"/>
  <c r="J761" i="46" s="1"/>
  <c r="J760" i="46" s="1"/>
  <c r="J724" i="46"/>
  <c r="J723" i="46" s="1"/>
  <c r="J721" i="46"/>
  <c r="J717" i="46"/>
  <c r="J715" i="46"/>
  <c r="J712" i="46"/>
  <c r="J710" i="46"/>
  <c r="J684" i="46"/>
  <c r="J683" i="46" s="1"/>
  <c r="J680" i="46"/>
  <c r="J678" i="46"/>
  <c r="J675" i="46"/>
  <c r="J673" i="46"/>
  <c r="J669" i="46"/>
  <c r="J668" i="46" s="1"/>
  <c r="J666" i="46"/>
  <c r="J665" i="46" s="1"/>
  <c r="J662" i="46"/>
  <c r="J660" i="46"/>
  <c r="J656" i="46"/>
  <c r="J655" i="46" s="1"/>
  <c r="J653" i="46"/>
  <c r="J648" i="46"/>
  <c r="J645" i="46"/>
  <c r="J641" i="46"/>
  <c r="J640" i="46" s="1"/>
  <c r="J639" i="46" s="1"/>
  <c r="J637" i="46"/>
  <c r="J636" i="46" s="1"/>
  <c r="J633" i="46"/>
  <c r="J632" i="46" s="1"/>
  <c r="J629" i="46"/>
  <c r="J627" i="46"/>
  <c r="J623" i="46"/>
  <c r="J622" i="46" s="1"/>
  <c r="J621" i="46" s="1"/>
  <c r="J619" i="46"/>
  <c r="J618" i="46" s="1"/>
  <c r="J614" i="46" s="1"/>
  <c r="J611" i="46"/>
  <c r="J610" i="46" s="1"/>
  <c r="J609" i="46" s="1"/>
  <c r="J546" i="46"/>
  <c r="J544" i="46"/>
  <c r="J541" i="46"/>
  <c r="J539" i="46"/>
  <c r="J534" i="46"/>
  <c r="J532" i="46"/>
  <c r="J530" i="46"/>
  <c r="J527" i="46"/>
  <c r="J525" i="46"/>
  <c r="J505" i="46"/>
  <c r="J503" i="46"/>
  <c r="J499" i="46"/>
  <c r="J497" i="46"/>
  <c r="J494" i="46"/>
  <c r="J492" i="46"/>
  <c r="J464" i="46"/>
  <c r="J462" i="46"/>
  <c r="J459" i="46"/>
  <c r="J458" i="46" s="1"/>
  <c r="J452" i="46"/>
  <c r="J450" i="46"/>
  <c r="J448" i="46"/>
  <c r="J445" i="46"/>
  <c r="J443" i="46"/>
  <c r="J440" i="46"/>
  <c r="J439" i="46" s="1"/>
  <c r="J437" i="46"/>
  <c r="J436" i="46" s="1"/>
  <c r="J433" i="46"/>
  <c r="J431" i="46"/>
  <c r="J427" i="46"/>
  <c r="J426" i="46" s="1"/>
  <c r="J425" i="46" s="1"/>
  <c r="J412" i="46"/>
  <c r="J410" i="46"/>
  <c r="J408" i="46"/>
  <c r="J404" i="46"/>
  <c r="J403" i="46" s="1"/>
  <c r="J402" i="46" s="1"/>
  <c r="J400" i="46"/>
  <c r="J399" i="46" s="1"/>
  <c r="J398" i="46" s="1"/>
  <c r="J396" i="46"/>
  <c r="J395" i="46" s="1"/>
  <c r="J394" i="46" s="1"/>
  <c r="J392" i="46"/>
  <c r="J391" i="46" s="1"/>
  <c r="J390" i="46" s="1"/>
  <c r="J379" i="46"/>
  <c r="J378" i="46" s="1"/>
  <c r="J377" i="46" s="1"/>
  <c r="J369" i="46"/>
  <c r="J368" i="46" s="1"/>
  <c r="J367" i="46" s="1"/>
  <c r="J329" i="46"/>
  <c r="J327" i="46"/>
  <c r="J324" i="46"/>
  <c r="J319" i="46"/>
  <c r="J315" i="46"/>
  <c r="J314" i="46" s="1"/>
  <c r="J311" i="46"/>
  <c r="J310" i="46" s="1"/>
  <c r="J306" i="46"/>
  <c r="J305" i="46" s="1"/>
  <c r="J298" i="46"/>
  <c r="J296" i="46"/>
  <c r="J286" i="46"/>
  <c r="J280" i="46"/>
  <c r="J276" i="46"/>
  <c r="J272" i="46"/>
  <c r="J270" i="46"/>
  <c r="J266" i="46"/>
  <c r="J245" i="46"/>
  <c r="J242" i="46"/>
  <c r="J239" i="46"/>
  <c r="J237" i="46"/>
  <c r="J234" i="46"/>
  <c r="J232" i="46"/>
  <c r="J228" i="46"/>
  <c r="J227" i="46" s="1"/>
  <c r="J225" i="46"/>
  <c r="J224" i="46" s="1"/>
  <c r="J221" i="46"/>
  <c r="J220" i="46" s="1"/>
  <c r="J216" i="46" s="1"/>
  <c r="J214" i="46"/>
  <c r="J213" i="46" s="1"/>
  <c r="J212" i="46" s="1"/>
  <c r="J210" i="46"/>
  <c r="J208" i="46"/>
  <c r="J203" i="46"/>
  <c r="J199" i="46"/>
  <c r="J198" i="46" s="1"/>
  <c r="J195" i="46"/>
  <c r="J194" i="46" s="1"/>
  <c r="J191" i="46"/>
  <c r="J190" i="46" s="1"/>
  <c r="J188" i="46"/>
  <c r="J187" i="46" s="1"/>
  <c r="J184" i="46"/>
  <c r="J183" i="46" s="1"/>
  <c r="J181" i="46"/>
  <c r="J180" i="46" s="1"/>
  <c r="J178" i="46"/>
  <c r="J177" i="46" s="1"/>
  <c r="J175" i="46"/>
  <c r="J174" i="46" s="1"/>
  <c r="J170" i="46"/>
  <c r="J169" i="46" s="1"/>
  <c r="J166" i="46"/>
  <c r="J165" i="46" s="1"/>
  <c r="J163" i="46"/>
  <c r="J162" i="46" s="1"/>
  <c r="J153" i="46"/>
  <c r="J152" i="46" s="1"/>
  <c r="J146" i="46"/>
  <c r="J144" i="46"/>
  <c r="J140" i="46"/>
  <c r="J138" i="46"/>
  <c r="J135" i="46"/>
  <c r="J134" i="46" s="1"/>
  <c r="J131" i="46"/>
  <c r="J130" i="46" s="1"/>
  <c r="J127" i="46"/>
  <c r="J126" i="46" s="1"/>
  <c r="J120" i="46"/>
  <c r="J119" i="46" s="1"/>
  <c r="J116" i="46"/>
  <c r="J115" i="46" s="1"/>
  <c r="J111" i="46"/>
  <c r="J110" i="46" s="1"/>
  <c r="J108" i="46"/>
  <c r="J107" i="46" s="1"/>
  <c r="J104" i="46"/>
  <c r="J102" i="46"/>
  <c r="J99" i="46"/>
  <c r="J96" i="46"/>
  <c r="J92" i="46"/>
  <c r="J89" i="46"/>
  <c r="J85" i="46"/>
  <c r="J84" i="46" s="1"/>
  <c r="J79" i="46"/>
  <c r="J77" i="46"/>
  <c r="J73" i="46"/>
  <c r="J72" i="46" s="1"/>
  <c r="J70" i="46"/>
  <c r="J66" i="46"/>
  <c r="J64" i="46"/>
  <c r="J56" i="46"/>
  <c r="J55" i="46" s="1"/>
  <c r="J53" i="46"/>
  <c r="J52" i="46" s="1"/>
  <c r="J48" i="46"/>
  <c r="J47" i="46" s="1"/>
  <c r="J40" i="46"/>
  <c r="J38" i="46"/>
  <c r="J29" i="46"/>
  <c r="J23" i="46"/>
  <c r="J18" i="46"/>
  <c r="J15" i="46"/>
  <c r="J13" i="46"/>
  <c r="J9" i="46"/>
  <c r="I4209" i="46"/>
  <c r="I4208" i="46" s="1"/>
  <c r="I4205" i="46"/>
  <c r="I4204" i="46" s="1"/>
  <c r="I4154" i="46"/>
  <c r="I4150" i="46"/>
  <c r="I4148" i="46"/>
  <c r="I4145" i="46"/>
  <c r="I4143" i="46"/>
  <c r="I4139" i="46"/>
  <c r="I4122" i="46"/>
  <c r="I4121" i="46" s="1"/>
  <c r="I4118" i="46"/>
  <c r="I4117" i="46" s="1"/>
  <c r="I4115" i="46"/>
  <c r="I4113" i="46"/>
  <c r="I4110" i="46"/>
  <c r="I4109" i="46" s="1"/>
  <c r="I4106" i="46"/>
  <c r="I4105" i="46" s="1"/>
  <c r="I4093" i="46"/>
  <c r="I4090" i="46"/>
  <c r="I4083" i="46"/>
  <c r="I4082" i="46" s="1"/>
  <c r="I4080" i="46"/>
  <c r="I4079" i="46" s="1"/>
  <c r="I4076" i="46"/>
  <c r="I4075" i="46" s="1"/>
  <c r="I4025" i="46"/>
  <c r="I4024" i="46" s="1"/>
  <c r="I4022" i="46"/>
  <c r="I4020" i="46"/>
  <c r="I4017" i="46"/>
  <c r="I3980" i="46"/>
  <c r="I3979" i="46" s="1"/>
  <c r="I3977" i="46"/>
  <c r="I3972" i="46"/>
  <c r="I3969" i="46"/>
  <c r="I3967" i="46"/>
  <c r="I3929" i="46"/>
  <c r="I3928" i="46" s="1"/>
  <c r="I3926" i="46"/>
  <c r="I3922" i="46"/>
  <c r="I3920" i="46"/>
  <c r="I3917" i="46"/>
  <c r="I3915" i="46"/>
  <c r="I3894" i="46"/>
  <c r="I3890" i="46"/>
  <c r="I3888" i="46"/>
  <c r="I3885" i="46"/>
  <c r="I3882" i="46"/>
  <c r="I3880" i="46"/>
  <c r="I3876" i="46"/>
  <c r="I3875" i="46" s="1"/>
  <c r="I3872" i="46"/>
  <c r="I3871" i="46" s="1"/>
  <c r="I3869" i="46"/>
  <c r="I3868" i="46" s="1"/>
  <c r="I3865" i="46"/>
  <c r="I3864" i="46" s="1"/>
  <c r="I3798" i="46"/>
  <c r="I3797" i="46" s="1"/>
  <c r="I3795" i="46"/>
  <c r="I3793" i="46"/>
  <c r="I3790" i="46"/>
  <c r="I3769" i="46"/>
  <c r="I3768" i="46" s="1"/>
  <c r="I3766" i="46"/>
  <c r="I3765" i="46" s="1"/>
  <c r="I3763" i="46"/>
  <c r="I3761" i="46"/>
  <c r="I3758" i="46"/>
  <c r="I3756" i="46"/>
  <c r="I3738" i="46"/>
  <c r="I3737" i="46" s="1"/>
  <c r="I3734" i="46"/>
  <c r="I3732" i="46"/>
  <c r="I3729" i="46"/>
  <c r="I3727" i="46"/>
  <c r="I3724" i="46"/>
  <c r="I3723" i="46" s="1"/>
  <c r="I3721" i="46"/>
  <c r="I3720" i="46" s="1"/>
  <c r="I3717" i="46"/>
  <c r="I3716" i="46" s="1"/>
  <c r="I3715" i="46" s="1"/>
  <c r="I3707" i="46"/>
  <c r="I3705" i="46"/>
  <c r="I3702" i="46"/>
  <c r="I3701" i="46" s="1"/>
  <c r="I3697" i="46"/>
  <c r="I3650" i="46"/>
  <c r="I3643" i="46"/>
  <c r="I3640" i="46"/>
  <c r="I3637" i="46"/>
  <c r="I3634" i="46"/>
  <c r="I3632" i="46"/>
  <c r="I3629" i="46"/>
  <c r="I3522" i="46"/>
  <c r="I3521" i="46" s="1"/>
  <c r="I3275" i="46"/>
  <c r="I3272" i="46"/>
  <c r="I3230" i="46"/>
  <c r="I3229" i="46" s="1"/>
  <c r="I3225" i="46"/>
  <c r="I3223" i="46"/>
  <c r="I3221" i="46"/>
  <c r="I3219" i="46"/>
  <c r="I3031" i="46"/>
  <c r="I3030" i="46" s="1"/>
  <c r="I3029" i="46" s="1"/>
  <c r="I2862" i="46"/>
  <c r="I2861" i="46" s="1"/>
  <c r="I2858" i="46"/>
  <c r="I2857" i="46" s="1"/>
  <c r="I2855" i="46"/>
  <c r="I2853" i="46"/>
  <c r="I2850" i="46"/>
  <c r="I2847" i="46"/>
  <c r="I2844" i="46"/>
  <c r="I2843" i="46" s="1"/>
  <c r="I2840" i="46"/>
  <c r="I2839" i="46" s="1"/>
  <c r="I2833" i="46"/>
  <c r="I2832" i="46" s="1"/>
  <c r="I2831" i="46" s="1"/>
  <c r="I2759" i="46"/>
  <c r="I2758" i="46" s="1"/>
  <c r="I2757" i="46" s="1"/>
  <c r="I2648" i="46"/>
  <c r="I2647" i="46" s="1"/>
  <c r="I2644" i="46"/>
  <c r="I2642" i="46"/>
  <c r="I2639" i="46"/>
  <c r="I2637" i="46"/>
  <c r="I2623" i="46"/>
  <c r="I2622" i="46" s="1"/>
  <c r="I2621" i="46" s="1"/>
  <c r="I2483" i="46"/>
  <c r="I2482" i="46" s="1"/>
  <c r="I2481" i="46" s="1"/>
  <c r="I2285" i="46"/>
  <c r="I2284" i="46" s="1"/>
  <c r="I2282" i="46"/>
  <c r="I2281" i="46" s="1"/>
  <c r="I2278" i="46"/>
  <c r="I2277" i="46" s="1"/>
  <c r="I2226" i="46" s="1"/>
  <c r="I2192" i="46"/>
  <c r="I2191" i="46" s="1"/>
  <c r="I2190" i="46" s="1"/>
  <c r="I1988" i="46"/>
  <c r="I1987" i="46" s="1"/>
  <c r="I1985" i="46"/>
  <c r="I1984" i="46" s="1"/>
  <c r="I1981" i="46"/>
  <c r="I1978" i="46"/>
  <c r="I1912" i="46"/>
  <c r="I1909" i="46"/>
  <c r="I1907" i="46"/>
  <c r="I1905" i="46"/>
  <c r="I1901" i="46"/>
  <c r="I1899" i="46"/>
  <c r="I1896" i="46"/>
  <c r="I1805" i="46"/>
  <c r="I1801" i="46"/>
  <c r="I1794" i="46"/>
  <c r="I1793" i="46" s="1"/>
  <c r="I1791" i="46"/>
  <c r="I1786" i="46"/>
  <c r="I1783" i="46"/>
  <c r="I1782" i="46" s="1"/>
  <c r="I1780" i="46"/>
  <c r="I1779" i="46" s="1"/>
  <c r="I1776" i="46"/>
  <c r="I1775" i="46" s="1"/>
  <c r="I1769" i="46"/>
  <c r="I1760" i="46"/>
  <c r="I1754" i="46"/>
  <c r="I1750" i="46"/>
  <c r="I1747" i="46"/>
  <c r="I1745" i="46"/>
  <c r="I1743" i="46"/>
  <c r="I1738" i="46"/>
  <c r="I1737" i="46" s="1"/>
  <c r="I1733" i="46"/>
  <c r="I1731" i="46"/>
  <c r="I1727" i="46"/>
  <c r="I1725" i="46"/>
  <c r="I1721" i="46"/>
  <c r="I1717" i="46" s="1"/>
  <c r="I1708" i="46" s="1"/>
  <c r="I1694" i="46"/>
  <c r="I1693" i="46" s="1"/>
  <c r="I1688" i="46"/>
  <c r="I1687" i="46" s="1"/>
  <c r="I1684" i="46"/>
  <c r="I1683" i="46" s="1"/>
  <c r="I1681" i="46"/>
  <c r="I1680" i="46" s="1"/>
  <c r="I1677" i="46"/>
  <c r="I1676" i="46" s="1"/>
  <c r="I1668" i="46"/>
  <c r="I1666" i="46"/>
  <c r="I1657" i="46"/>
  <c r="I1651" i="46"/>
  <c r="I1646" i="46"/>
  <c r="I1643" i="46"/>
  <c r="I1641" i="46"/>
  <c r="I1638" i="46"/>
  <c r="I1632" i="46"/>
  <c r="I1631" i="46" s="1"/>
  <c r="I1628" i="46"/>
  <c r="I1627" i="46" s="1"/>
  <c r="I1623" i="46"/>
  <c r="I1619" i="46"/>
  <c r="I1615" i="46"/>
  <c r="I1613" i="46"/>
  <c r="I1609" i="46"/>
  <c r="I1607" i="46"/>
  <c r="I1603" i="46"/>
  <c r="I1602" i="46" s="1"/>
  <c r="I1594" i="46"/>
  <c r="I1592" i="46"/>
  <c r="I1583" i="46"/>
  <c r="I1578" i="46"/>
  <c r="I1573" i="46"/>
  <c r="I1570" i="46"/>
  <c r="I1568" i="46"/>
  <c r="I1566" i="46"/>
  <c r="I1488" i="46"/>
  <c r="I1487" i="46" s="1"/>
  <c r="I1485" i="46"/>
  <c r="I1483" i="46"/>
  <c r="I1475" i="46"/>
  <c r="I1473" i="46"/>
  <c r="I1469" i="46"/>
  <c r="I1466" i="46"/>
  <c r="I1464" i="46"/>
  <c r="I1461" i="46"/>
  <c r="I1447" i="46"/>
  <c r="I1446" i="46" s="1"/>
  <c r="I1444" i="46"/>
  <c r="I1443" i="46" s="1"/>
  <c r="I1347" i="46"/>
  <c r="I1345" i="46"/>
  <c r="I1342" i="46"/>
  <c r="I1339" i="46"/>
  <c r="I1333" i="46"/>
  <c r="I1331" i="46"/>
  <c r="I1326" i="46"/>
  <c r="I1325" i="46" s="1"/>
  <c r="I1322" i="46"/>
  <c r="I1320" i="46"/>
  <c r="I1318" i="46"/>
  <c r="I1315" i="46"/>
  <c r="I1314" i="46" s="1"/>
  <c r="I1309" i="46"/>
  <c r="I1308" i="46" s="1"/>
  <c r="I1305" i="46"/>
  <c r="I1304" i="46" s="1"/>
  <c r="I1301" i="46"/>
  <c r="I1289" i="46"/>
  <c r="I1286" i="46"/>
  <c r="I1282" i="46"/>
  <c r="I1278" i="46"/>
  <c r="I1276" i="46"/>
  <c r="I1272" i="46"/>
  <c r="I1266" i="46"/>
  <c r="I1256" i="46"/>
  <c r="I1253" i="46"/>
  <c r="I1250" i="46"/>
  <c r="I1244" i="46"/>
  <c r="I1243" i="46" s="1"/>
  <c r="I1242" i="46" s="1"/>
  <c r="I1240" i="46"/>
  <c r="I1237" i="46"/>
  <c r="I1233" i="46"/>
  <c r="I1232" i="46" s="1"/>
  <c r="I1230" i="46"/>
  <c r="I1228" i="46"/>
  <c r="I1224" i="46"/>
  <c r="I1223" i="46" s="1"/>
  <c r="I1222" i="46" s="1"/>
  <c r="I1220" i="46"/>
  <c r="I1219" i="46" s="1"/>
  <c r="I1218" i="46" s="1"/>
  <c r="I1216" i="46"/>
  <c r="I1214" i="46"/>
  <c r="I1200" i="46"/>
  <c r="I1198" i="46"/>
  <c r="I1193" i="46"/>
  <c r="I1190" i="46"/>
  <c r="I1164" i="46"/>
  <c r="I1163" i="46" s="1"/>
  <c r="I1161" i="46"/>
  <c r="I1160" i="46" s="1"/>
  <c r="I1158" i="46"/>
  <c r="I1155" i="46"/>
  <c r="I1153" i="46"/>
  <c r="I1151" i="46"/>
  <c r="I1148" i="46"/>
  <c r="I1146" i="46"/>
  <c r="I1142" i="46"/>
  <c r="I1141" i="46" s="1"/>
  <c r="I1140" i="46" s="1"/>
  <c r="I1138" i="46"/>
  <c r="I1136" i="46"/>
  <c r="I1132" i="46"/>
  <c r="I1130" i="46"/>
  <c r="I1126" i="46"/>
  <c r="I1124" i="46"/>
  <c r="I1120" i="46"/>
  <c r="I1119" i="46" s="1"/>
  <c r="I1118" i="46" s="1"/>
  <c r="I1116" i="46"/>
  <c r="I1115" i="46" s="1"/>
  <c r="I1112" i="46"/>
  <c r="I1111" i="46" s="1"/>
  <c r="I1108" i="46"/>
  <c r="I1104" i="46"/>
  <c r="I1101" i="46"/>
  <c r="I1097" i="46"/>
  <c r="I1096" i="46" s="1"/>
  <c r="I1095" i="46" s="1"/>
  <c r="I1093" i="46"/>
  <c r="I1092" i="46" s="1"/>
  <c r="I1091" i="46" s="1"/>
  <c r="I1089" i="46"/>
  <c r="I1088" i="46" s="1"/>
  <c r="I1087" i="46" s="1"/>
  <c r="I1084" i="46"/>
  <c r="I1083" i="46" s="1"/>
  <c r="I1082" i="46" s="1"/>
  <c r="I1079" i="46"/>
  <c r="I1078" i="46" s="1"/>
  <c r="I1075" i="46"/>
  <c r="I1074" i="46" s="1"/>
  <c r="I1071" i="46"/>
  <c r="I1070" i="46" s="1"/>
  <c r="I1069" i="46" s="1"/>
  <c r="I1067" i="46"/>
  <c r="I1066" i="46" s="1"/>
  <c r="I1065" i="46" s="1"/>
  <c r="I1062" i="46"/>
  <c r="I1061" i="46" s="1"/>
  <c r="I1060" i="46" s="1"/>
  <c r="I1038" i="46"/>
  <c r="I1037" i="46" s="1"/>
  <c r="I1033" i="46"/>
  <c r="I1030" i="46"/>
  <c r="I1022" i="46"/>
  <c r="I1020" i="46"/>
  <c r="I1015" i="46"/>
  <c r="I1014" i="46" s="1"/>
  <c r="I1012" i="46"/>
  <c r="I1011" i="46" s="1"/>
  <c r="I1008" i="46"/>
  <c r="I1007" i="46" s="1"/>
  <c r="I1006" i="46" s="1"/>
  <c r="I986" i="46"/>
  <c r="I985" i="46" s="1"/>
  <c r="I983" i="46"/>
  <c r="I981" i="46"/>
  <c r="I978" i="46"/>
  <c r="I977" i="46" s="1"/>
  <c r="I957" i="46"/>
  <c r="I951" i="46"/>
  <c r="I949" i="46"/>
  <c r="I943" i="46"/>
  <c r="I941" i="46"/>
  <c r="I917" i="46"/>
  <c r="I915" i="46"/>
  <c r="I912" i="46"/>
  <c r="I910" i="46"/>
  <c r="I889" i="46"/>
  <c r="I887" i="46"/>
  <c r="I884" i="46"/>
  <c r="I882" i="46"/>
  <c r="I878" i="46"/>
  <c r="I876" i="46"/>
  <c r="I872" i="46"/>
  <c r="I867" i="46"/>
  <c r="I864" i="46"/>
  <c r="I863" i="46" s="1"/>
  <c r="I861" i="46"/>
  <c r="I860" i="46" s="1"/>
  <c r="I840" i="46"/>
  <c r="I833" i="46"/>
  <c r="I832" i="46" s="1"/>
  <c r="I831" i="46" s="1"/>
  <c r="I829" i="46"/>
  <c r="I828" i="46" s="1"/>
  <c r="I827" i="46" s="1"/>
  <c r="I825" i="46"/>
  <c r="I824" i="46" s="1"/>
  <c r="I823" i="46" s="1"/>
  <c r="I818" i="46"/>
  <c r="I817" i="46" s="1"/>
  <c r="I815" i="46"/>
  <c r="I814" i="46" s="1"/>
  <c r="I811" i="46"/>
  <c r="I810" i="46" s="1"/>
  <c r="I809" i="46" s="1"/>
  <c r="I807" i="46"/>
  <c r="I806" i="46" s="1"/>
  <c r="I805" i="46" s="1"/>
  <c r="I803" i="46"/>
  <c r="I802" i="46" s="1"/>
  <c r="I801" i="46" s="1"/>
  <c r="I780" i="46"/>
  <c r="I779" i="46" s="1"/>
  <c r="I777" i="46"/>
  <c r="I773" i="46"/>
  <c r="I771" i="46"/>
  <c r="I768" i="46"/>
  <c r="I766" i="46"/>
  <c r="I762" i="46"/>
  <c r="I761" i="46" s="1"/>
  <c r="I760" i="46" s="1"/>
  <c r="I724" i="46"/>
  <c r="I723" i="46" s="1"/>
  <c r="I721" i="46"/>
  <c r="I717" i="46"/>
  <c r="I715" i="46"/>
  <c r="I712" i="46"/>
  <c r="I710" i="46"/>
  <c r="I684" i="46"/>
  <c r="I683" i="46" s="1"/>
  <c r="I680" i="46"/>
  <c r="I678" i="46"/>
  <c r="I675" i="46"/>
  <c r="I673" i="46"/>
  <c r="I669" i="46"/>
  <c r="I668" i="46" s="1"/>
  <c r="I666" i="46"/>
  <c r="I665" i="46" s="1"/>
  <c r="I662" i="46"/>
  <c r="I660" i="46"/>
  <c r="I656" i="46"/>
  <c r="I655" i="46" s="1"/>
  <c r="I653" i="46"/>
  <c r="I648" i="46"/>
  <c r="I645" i="46"/>
  <c r="I641" i="46"/>
  <c r="I640" i="46" s="1"/>
  <c r="I639" i="46" s="1"/>
  <c r="I637" i="46"/>
  <c r="I636" i="46" s="1"/>
  <c r="I633" i="46"/>
  <c r="I632" i="46" s="1"/>
  <c r="I629" i="46"/>
  <c r="I627" i="46"/>
  <c r="I623" i="46"/>
  <c r="I622" i="46" s="1"/>
  <c r="I621" i="46" s="1"/>
  <c r="I619" i="46"/>
  <c r="I618" i="46" s="1"/>
  <c r="I614" i="46" s="1"/>
  <c r="I611" i="46"/>
  <c r="I610" i="46" s="1"/>
  <c r="I609" i="46" s="1"/>
  <c r="I546" i="46"/>
  <c r="I544" i="46"/>
  <c r="I541" i="46"/>
  <c r="I539" i="46"/>
  <c r="I534" i="46"/>
  <c r="I532" i="46"/>
  <c r="I530" i="46"/>
  <c r="I527" i="46"/>
  <c r="I525" i="46"/>
  <c r="I505" i="46"/>
  <c r="I503" i="46"/>
  <c r="I499" i="46"/>
  <c r="I497" i="46"/>
  <c r="I494" i="46"/>
  <c r="I492" i="46"/>
  <c r="I464" i="46"/>
  <c r="I462" i="46"/>
  <c r="I459" i="46"/>
  <c r="I458" i="46" s="1"/>
  <c r="I452" i="46"/>
  <c r="I450" i="46"/>
  <c r="I448" i="46"/>
  <c r="I445" i="46"/>
  <c r="I443" i="46"/>
  <c r="I440" i="46"/>
  <c r="I439" i="46" s="1"/>
  <c r="I437" i="46"/>
  <c r="I436" i="46" s="1"/>
  <c r="I433" i="46"/>
  <c r="I431" i="46"/>
  <c r="I427" i="46"/>
  <c r="I426" i="46" s="1"/>
  <c r="I425" i="46" s="1"/>
  <c r="I412" i="46"/>
  <c r="I410" i="46"/>
  <c r="I408" i="46"/>
  <c r="I404" i="46"/>
  <c r="I403" i="46" s="1"/>
  <c r="I402" i="46" s="1"/>
  <c r="I400" i="46"/>
  <c r="I399" i="46" s="1"/>
  <c r="I398" i="46" s="1"/>
  <c r="I396" i="46"/>
  <c r="I395" i="46" s="1"/>
  <c r="I394" i="46" s="1"/>
  <c r="I392" i="46"/>
  <c r="I391" i="46" s="1"/>
  <c r="I390" i="46" s="1"/>
  <c r="I379" i="46"/>
  <c r="I378" i="46" s="1"/>
  <c r="I377" i="46" s="1"/>
  <c r="I369" i="46"/>
  <c r="I368" i="46" s="1"/>
  <c r="I367" i="46" s="1"/>
  <c r="I329" i="46"/>
  <c r="I327" i="46"/>
  <c r="I324" i="46"/>
  <c r="I319" i="46"/>
  <c r="I315" i="46"/>
  <c r="I314" i="46" s="1"/>
  <c r="I311" i="46"/>
  <c r="I310" i="46" s="1"/>
  <c r="I306" i="46"/>
  <c r="I305" i="46" s="1"/>
  <c r="I298" i="46"/>
  <c r="I296" i="46"/>
  <c r="I286" i="46"/>
  <c r="I280" i="46"/>
  <c r="I276" i="46"/>
  <c r="I272" i="46"/>
  <c r="I270" i="46"/>
  <c r="I266" i="46"/>
  <c r="I245" i="46"/>
  <c r="I242" i="46"/>
  <c r="I239" i="46"/>
  <c r="I237" i="46"/>
  <c r="I234" i="46"/>
  <c r="I232" i="46"/>
  <c r="I228" i="46"/>
  <c r="I227" i="46" s="1"/>
  <c r="I225" i="46"/>
  <c r="I224" i="46" s="1"/>
  <c r="I221" i="46"/>
  <c r="I220" i="46" s="1"/>
  <c r="I216" i="46" s="1"/>
  <c r="I214" i="46"/>
  <c r="I213" i="46" s="1"/>
  <c r="I212" i="46" s="1"/>
  <c r="I210" i="46"/>
  <c r="I208" i="46"/>
  <c r="I203" i="46"/>
  <c r="I199" i="46"/>
  <c r="I198" i="46" s="1"/>
  <c r="I195" i="46"/>
  <c r="I194" i="46" s="1"/>
  <c r="I191" i="46"/>
  <c r="I190" i="46" s="1"/>
  <c r="I188" i="46"/>
  <c r="I187" i="46" s="1"/>
  <c r="I184" i="46"/>
  <c r="I183" i="46" s="1"/>
  <c r="I181" i="46"/>
  <c r="I180" i="46" s="1"/>
  <c r="I178" i="46"/>
  <c r="I177" i="46" s="1"/>
  <c r="I175" i="46"/>
  <c r="I174" i="46" s="1"/>
  <c r="I170" i="46"/>
  <c r="I169" i="46" s="1"/>
  <c r="I166" i="46"/>
  <c r="I165" i="46" s="1"/>
  <c r="I163" i="46"/>
  <c r="I162" i="46" s="1"/>
  <c r="I153" i="46"/>
  <c r="I152" i="46" s="1"/>
  <c r="I146" i="46"/>
  <c r="I144" i="46"/>
  <c r="I140" i="46"/>
  <c r="I138" i="46"/>
  <c r="I135" i="46"/>
  <c r="I134" i="46" s="1"/>
  <c r="I131" i="46"/>
  <c r="I130" i="46" s="1"/>
  <c r="I127" i="46"/>
  <c r="I126" i="46" s="1"/>
  <c r="I120" i="46"/>
  <c r="I119" i="46" s="1"/>
  <c r="I116" i="46"/>
  <c r="I115" i="46" s="1"/>
  <c r="I111" i="46"/>
  <c r="I110" i="46" s="1"/>
  <c r="I108" i="46"/>
  <c r="I107" i="46" s="1"/>
  <c r="I104" i="46"/>
  <c r="I102" i="46"/>
  <c r="I99" i="46"/>
  <c r="I96" i="46"/>
  <c r="I92" i="46"/>
  <c r="I89" i="46"/>
  <c r="I85" i="46"/>
  <c r="I84" i="46" s="1"/>
  <c r="I79" i="46"/>
  <c r="I77" i="46"/>
  <c r="I73" i="46"/>
  <c r="I72" i="46" s="1"/>
  <c r="I70" i="46"/>
  <c r="I66" i="46"/>
  <c r="I64" i="46"/>
  <c r="I56" i="46"/>
  <c r="I55" i="46" s="1"/>
  <c r="I53" i="46"/>
  <c r="I52" i="46" s="1"/>
  <c r="I48" i="46"/>
  <c r="I47" i="46" s="1"/>
  <c r="I40" i="46"/>
  <c r="I38" i="46"/>
  <c r="I29" i="46"/>
  <c r="I23" i="46"/>
  <c r="I18" i="46"/>
  <c r="I15" i="46"/>
  <c r="I13" i="46"/>
  <c r="I9" i="46"/>
  <c r="I4074" i="46" l="1"/>
  <c r="I4203" i="46"/>
  <c r="J4203" i="46"/>
  <c r="J4074" i="46"/>
  <c r="I3520" i="46"/>
  <c r="I3473" i="46" s="1"/>
  <c r="J3520" i="46"/>
  <c r="J3473" i="46" s="1"/>
  <c r="J2280" i="46"/>
  <c r="J2080" i="46" s="1"/>
  <c r="I2280" i="46"/>
  <c r="I2080" i="46" s="1"/>
  <c r="I1442" i="46"/>
  <c r="J1442" i="46"/>
  <c r="I813" i="46"/>
  <c r="J813" i="46"/>
  <c r="J114" i="46"/>
  <c r="I114" i="46"/>
  <c r="J836" i="46"/>
  <c r="J835" i="46" s="1"/>
  <c r="I836" i="46"/>
  <c r="I835" i="46" s="1"/>
  <c r="I1129" i="46"/>
  <c r="I1128" i="46" s="1"/>
  <c r="J1213" i="46"/>
  <c r="J1212" i="46" s="1"/>
  <c r="I491" i="46"/>
  <c r="I524" i="46"/>
  <c r="I626" i="46"/>
  <c r="I625" i="46" s="1"/>
  <c r="J1344" i="46"/>
  <c r="I3755" i="46"/>
  <c r="J3914" i="46"/>
  <c r="I2641" i="46"/>
  <c r="J881" i="46"/>
  <c r="J914" i="46"/>
  <c r="J1618" i="46"/>
  <c r="J1617" i="46" s="1"/>
  <c r="J447" i="46"/>
  <c r="I447" i="46"/>
  <c r="J407" i="46"/>
  <c r="J406" i="46" s="1"/>
  <c r="J631" i="46"/>
  <c r="J193" i="46"/>
  <c r="I875" i="46"/>
  <c r="I137" i="46"/>
  <c r="I133" i="46" s="1"/>
  <c r="I318" i="46"/>
  <c r="I1029" i="46"/>
  <c r="I1028" i="46" s="1"/>
  <c r="J626" i="46"/>
  <c r="J625" i="46" s="1"/>
  <c r="J1135" i="46"/>
  <c r="J1134" i="46" s="1"/>
  <c r="J1236" i="46"/>
  <c r="J1235" i="46" s="1"/>
  <c r="J1606" i="46"/>
  <c r="J2636" i="46"/>
  <c r="J88" i="46"/>
  <c r="J318" i="46"/>
  <c r="J659" i="46"/>
  <c r="I1618" i="46"/>
  <c r="I1617" i="46" s="1"/>
  <c r="J137" i="46"/>
  <c r="J133" i="46" s="1"/>
  <c r="I1019" i="46"/>
  <c r="I1018" i="46" s="1"/>
  <c r="J430" i="46"/>
  <c r="J875" i="46"/>
  <c r="J909" i="46"/>
  <c r="J948" i="46"/>
  <c r="J1227" i="46"/>
  <c r="J1226" i="46" s="1"/>
  <c r="J3760" i="46"/>
  <c r="J4147" i="46"/>
  <c r="I407" i="46"/>
  <c r="I406" i="46" s="1"/>
  <c r="I543" i="46"/>
  <c r="I1100" i="46"/>
  <c r="I1099" i="46" s="1"/>
  <c r="I1123" i="46"/>
  <c r="I1122" i="46" s="1"/>
  <c r="I1197" i="46"/>
  <c r="I1196" i="46" s="1"/>
  <c r="I1637" i="46"/>
  <c r="I3271" i="46"/>
  <c r="I3270" i="46" s="1"/>
  <c r="I3726" i="46"/>
  <c r="J3884" i="46"/>
  <c r="I496" i="46"/>
  <c r="J202" i="46"/>
  <c r="J201" i="46" s="1"/>
  <c r="J1460" i="46"/>
  <c r="J1572" i="46"/>
  <c r="J1895" i="46"/>
  <c r="J3971" i="46"/>
  <c r="I17" i="46"/>
  <c r="I231" i="46"/>
  <c r="J95" i="46"/>
  <c r="J231" i="46"/>
  <c r="J677" i="46"/>
  <c r="J3218" i="46"/>
  <c r="J3217" i="46" s="1"/>
  <c r="J4112" i="46"/>
  <c r="J4104" i="46" s="1"/>
  <c r="I948" i="46"/>
  <c r="I1135" i="46"/>
  <c r="I1134" i="46" s="1"/>
  <c r="I1189" i="46"/>
  <c r="I1188" i="46" s="1"/>
  <c r="I1606" i="46"/>
  <c r="I2636" i="46"/>
  <c r="I3760" i="46"/>
  <c r="I3966" i="46"/>
  <c r="J101" i="46"/>
  <c r="J125" i="46"/>
  <c r="J1637" i="46"/>
  <c r="I3218" i="46"/>
  <c r="I3217" i="46" s="1"/>
  <c r="I3789" i="46"/>
  <c r="I3788" i="46" s="1"/>
  <c r="J672" i="46"/>
  <c r="J1249" i="46"/>
  <c r="I714" i="46"/>
  <c r="I980" i="46"/>
  <c r="I976" i="46" s="1"/>
  <c r="I1730" i="46"/>
  <c r="I2852" i="46"/>
  <c r="I3636" i="46"/>
  <c r="I4016" i="46"/>
  <c r="I4015" i="46" s="1"/>
  <c r="J461" i="46"/>
  <c r="J765" i="46"/>
  <c r="J866" i="46"/>
  <c r="J859" i="46" s="1"/>
  <c r="J886" i="46"/>
  <c r="J1565" i="46"/>
  <c r="J3726" i="46"/>
  <c r="J1073" i="46"/>
  <c r="I223" i="46"/>
  <c r="I1150" i="46"/>
  <c r="I1565" i="46"/>
  <c r="I1612" i="46"/>
  <c r="I1611" i="46" s="1"/>
  <c r="I4138" i="46"/>
  <c r="J442" i="46"/>
  <c r="J709" i="46"/>
  <c r="J770" i="46"/>
  <c r="J940" i="46"/>
  <c r="J1129" i="46"/>
  <c r="J1128" i="46" s="1"/>
  <c r="J3628" i="46"/>
  <c r="J3755" i="46"/>
  <c r="I1724" i="46"/>
  <c r="I3919" i="46"/>
  <c r="I770" i="46"/>
  <c r="I1145" i="46"/>
  <c r="I1236" i="46"/>
  <c r="I1235" i="46" s="1"/>
  <c r="I1468" i="46"/>
  <c r="I1572" i="46"/>
  <c r="J491" i="46"/>
  <c r="J1010" i="46"/>
  <c r="J1724" i="46"/>
  <c r="J3919" i="46"/>
  <c r="J4016" i="46"/>
  <c r="J4015" i="46" s="1"/>
  <c r="I3884" i="46"/>
  <c r="J76" i="46"/>
  <c r="J1749" i="46"/>
  <c r="I442" i="46"/>
  <c r="I631" i="46"/>
  <c r="I672" i="46"/>
  <c r="I909" i="46"/>
  <c r="I1749" i="46"/>
  <c r="J1189" i="46"/>
  <c r="J1188" i="46" s="1"/>
  <c r="I3971" i="46"/>
  <c r="I63" i="46"/>
  <c r="I62" i="46" s="1"/>
  <c r="I1010" i="46"/>
  <c r="I3628" i="46"/>
  <c r="J1468" i="46"/>
  <c r="J1730" i="46"/>
  <c r="J1800" i="46"/>
  <c r="J1799" i="46" s="1"/>
  <c r="I101" i="46"/>
  <c r="I202" i="46"/>
  <c r="I201" i="46" s="1"/>
  <c r="I326" i="46"/>
  <c r="I659" i="46"/>
  <c r="I940" i="46"/>
  <c r="I1073" i="46"/>
  <c r="I1213" i="46"/>
  <c r="I1212" i="46" s="1"/>
  <c r="I1785" i="46"/>
  <c r="J1029" i="46"/>
  <c r="J1028" i="46" s="1"/>
  <c r="J1145" i="46"/>
  <c r="I275" i="46"/>
  <c r="I430" i="46"/>
  <c r="J664" i="46"/>
  <c r="I193" i="46"/>
  <c r="I88" i="46"/>
  <c r="I95" i="46"/>
  <c r="I125" i="46"/>
  <c r="I1344" i="46"/>
  <c r="J953" i="46"/>
  <c r="J1330" i="46"/>
  <c r="I76" i="46"/>
  <c r="I186" i="46"/>
  <c r="I953" i="46"/>
  <c r="J1317" i="46"/>
  <c r="I709" i="46"/>
  <c r="I1281" i="46"/>
  <c r="I4112" i="46"/>
  <c r="I4104" i="46" s="1"/>
  <c r="J8" i="46"/>
  <c r="J524" i="46"/>
  <c r="J1123" i="46"/>
  <c r="J1122" i="46" s="1"/>
  <c r="J1785" i="46"/>
  <c r="J2852" i="46"/>
  <c r="J3704" i="46"/>
  <c r="J3696" i="46" s="1"/>
  <c r="I3731" i="46"/>
  <c r="I3879" i="46"/>
  <c r="I3914" i="46"/>
  <c r="J275" i="46"/>
  <c r="J543" i="46"/>
  <c r="J1197" i="46"/>
  <c r="J1196" i="46" s="1"/>
  <c r="J1742" i="46"/>
  <c r="J4089" i="46"/>
  <c r="J4088" i="46" s="1"/>
  <c r="I881" i="46"/>
  <c r="I914" i="46"/>
  <c r="I1227" i="46"/>
  <c r="I1226" i="46" s="1"/>
  <c r="I1271" i="46"/>
  <c r="I1330" i="46"/>
  <c r="I1800" i="46"/>
  <c r="I1799" i="46" s="1"/>
  <c r="I4147" i="46"/>
  <c r="J63" i="46"/>
  <c r="J62" i="46" s="1"/>
  <c r="J168" i="46"/>
  <c r="J265" i="46"/>
  <c r="J529" i="46"/>
  <c r="J714" i="46"/>
  <c r="J1019" i="46"/>
  <c r="J1018" i="46" s="1"/>
  <c r="J1977" i="46"/>
  <c r="J1976" i="46" s="1"/>
  <c r="J3863" i="46"/>
  <c r="J3966" i="46"/>
  <c r="I1249" i="46"/>
  <c r="I1317" i="46"/>
  <c r="I1626" i="46"/>
  <c r="I1645" i="46"/>
  <c r="J161" i="46"/>
  <c r="J1626" i="46"/>
  <c r="J3271" i="46"/>
  <c r="J3270" i="46" s="1"/>
  <c r="I529" i="46"/>
  <c r="I664" i="46"/>
  <c r="I765" i="46"/>
  <c r="I866" i="46"/>
  <c r="I859" i="46" s="1"/>
  <c r="I886" i="46"/>
  <c r="I1895" i="46"/>
  <c r="I3704" i="46"/>
  <c r="I3696" i="46" s="1"/>
  <c r="J17" i="46"/>
  <c r="J143" i="46"/>
  <c r="J142" i="46" s="1"/>
  <c r="J223" i="46"/>
  <c r="J326" i="46"/>
  <c r="J644" i="46"/>
  <c r="J980" i="46"/>
  <c r="J976" i="46" s="1"/>
  <c r="J1271" i="46"/>
  <c r="J1612" i="46"/>
  <c r="J1611" i="46" s="1"/>
  <c r="J1645" i="46"/>
  <c r="J1904" i="46"/>
  <c r="J2641" i="46"/>
  <c r="J2846" i="46"/>
  <c r="J3636" i="46"/>
  <c r="J3731" i="46"/>
  <c r="J3879" i="46"/>
  <c r="J3878" i="46" s="1"/>
  <c r="J4138" i="46"/>
  <c r="J186" i="46"/>
  <c r="J496" i="46"/>
  <c r="J1100" i="46"/>
  <c r="J1099" i="46" s="1"/>
  <c r="J1150" i="46"/>
  <c r="J3789" i="46"/>
  <c r="J3788" i="46" s="1"/>
  <c r="J1281" i="46"/>
  <c r="J236" i="46"/>
  <c r="I161" i="46"/>
  <c r="I3863" i="46"/>
  <c r="I236" i="46"/>
  <c r="I168" i="46"/>
  <c r="I461" i="46"/>
  <c r="I1904" i="46"/>
  <c r="I8" i="46"/>
  <c r="I143" i="46"/>
  <c r="I142" i="46" s="1"/>
  <c r="I644" i="46"/>
  <c r="I1460" i="46"/>
  <c r="I4089" i="46"/>
  <c r="I4088" i="46" s="1"/>
  <c r="I265" i="46"/>
  <c r="I1742" i="46"/>
  <c r="I677" i="46"/>
  <c r="I1977" i="46"/>
  <c r="I1976" i="46" s="1"/>
  <c r="I2846" i="46"/>
  <c r="J4137" i="46" l="1"/>
  <c r="J4136" i="46" s="1"/>
  <c r="I2635" i="46"/>
  <c r="I2516" i="46" s="1"/>
  <c r="J3965" i="46"/>
  <c r="I4137" i="46"/>
  <c r="I4136" i="46" s="1"/>
  <c r="J2838" i="46"/>
  <c r="J2756" i="46" s="1"/>
  <c r="I3878" i="46"/>
  <c r="I3627" i="46"/>
  <c r="I3965" i="46"/>
  <c r="I3913" i="46"/>
  <c r="J3913" i="46"/>
  <c r="J3754" i="46"/>
  <c r="I3754" i="46"/>
  <c r="J3719" i="46"/>
  <c r="I3719" i="46"/>
  <c r="J3627" i="46"/>
  <c r="I2966" i="46"/>
  <c r="J2966" i="46"/>
  <c r="I2838" i="46"/>
  <c r="I2756" i="46" s="1"/>
  <c r="J2635" i="46"/>
  <c r="J2516" i="46" s="1"/>
  <c r="I908" i="46"/>
  <c r="I764" i="46"/>
  <c r="J1459" i="46"/>
  <c r="I1741" i="46"/>
  <c r="I1740" i="46" s="1"/>
  <c r="I1459" i="46"/>
  <c r="I1894" i="46"/>
  <c r="I1893" i="46" s="1"/>
  <c r="J1894" i="46"/>
  <c r="J1893" i="46" s="1"/>
  <c r="J1741" i="46"/>
  <c r="J1740" i="46" s="1"/>
  <c r="I1723" i="46"/>
  <c r="J1636" i="46"/>
  <c r="I1144" i="46"/>
  <c r="I1059" i="46" s="1"/>
  <c r="I1636" i="46"/>
  <c r="I1248" i="46"/>
  <c r="J1248" i="46"/>
  <c r="J1144" i="46"/>
  <c r="J1059" i="46" s="1"/>
  <c r="I671" i="46"/>
  <c r="J764" i="46"/>
  <c r="J908" i="46"/>
  <c r="J874" i="46"/>
  <c r="J939" i="46"/>
  <c r="I939" i="46"/>
  <c r="I874" i="46"/>
  <c r="I708" i="46"/>
  <c r="J708" i="46"/>
  <c r="J671" i="46"/>
  <c r="J523" i="46"/>
  <c r="I523" i="46"/>
  <c r="I490" i="46"/>
  <c r="J490" i="46"/>
  <c r="I429" i="46"/>
  <c r="I264" i="46"/>
  <c r="I230" i="46"/>
  <c r="I160" i="46" s="1"/>
  <c r="J429" i="46"/>
  <c r="J264" i="46"/>
  <c r="J230" i="46"/>
  <c r="J160" i="46" s="1"/>
  <c r="J94" i="46"/>
  <c r="J1723" i="46"/>
  <c r="I7" i="46"/>
  <c r="J643" i="46"/>
  <c r="J1187" i="46"/>
  <c r="J75" i="46"/>
  <c r="J1564" i="46"/>
  <c r="J1563" i="46" s="1"/>
  <c r="J7" i="46"/>
  <c r="I1187" i="46"/>
  <c r="I643" i="46"/>
  <c r="I75" i="46"/>
  <c r="I94" i="46"/>
  <c r="I1564" i="46"/>
  <c r="I1563" i="46" s="1"/>
  <c r="J4014" i="46"/>
  <c r="I4014" i="46"/>
  <c r="I6" i="46" l="1"/>
  <c r="J6" i="46"/>
  <c r="I1247" i="46"/>
  <c r="I1246" i="46" s="1"/>
  <c r="J1247" i="46"/>
  <c r="J1246" i="46" s="1"/>
  <c r="I1635" i="46"/>
  <c r="I1634" i="46" s="1"/>
  <c r="J800" i="46"/>
  <c r="J799" i="46" s="1"/>
  <c r="I800" i="46"/>
  <c r="I799" i="46" s="1"/>
  <c r="J263" i="46"/>
  <c r="I263" i="46"/>
  <c r="J3787" i="46"/>
  <c r="J3626" i="46"/>
  <c r="J1635" i="46"/>
  <c r="J1634" i="46" s="1"/>
  <c r="J608" i="46"/>
  <c r="I3626" i="46"/>
  <c r="I608" i="46"/>
  <c r="I3787" i="46"/>
  <c r="J2079" i="46" l="1"/>
  <c r="I2079" i="46"/>
  <c r="I159" i="46"/>
  <c r="I5" i="46" s="1"/>
  <c r="J159" i="46"/>
  <c r="J5" i="46" s="1"/>
  <c r="J4" i="46" l="1"/>
  <c r="I4" i="46"/>
  <c r="H4209" i="46" l="1"/>
  <c r="K4209" i="46" s="1"/>
  <c r="H4205" i="46"/>
  <c r="K4205" i="46" s="1"/>
  <c r="H4154" i="46"/>
  <c r="K4154" i="46" s="1"/>
  <c r="H4150" i="46"/>
  <c r="K4150" i="46" s="1"/>
  <c r="H4148" i="46"/>
  <c r="K4148" i="46" s="1"/>
  <c r="H4145" i="46"/>
  <c r="K4145" i="46" s="1"/>
  <c r="H4143" i="46"/>
  <c r="K4143" i="46" s="1"/>
  <c r="H4139" i="46"/>
  <c r="K4139" i="46" s="1"/>
  <c r="H4122" i="46"/>
  <c r="K4122" i="46" s="1"/>
  <c r="H4118" i="46"/>
  <c r="K4118" i="46" s="1"/>
  <c r="H4115" i="46"/>
  <c r="K4115" i="46" s="1"/>
  <c r="H4113" i="46"/>
  <c r="K4113" i="46" s="1"/>
  <c r="H4110" i="46"/>
  <c r="K4110" i="46" s="1"/>
  <c r="H4106" i="46"/>
  <c r="K4106" i="46" s="1"/>
  <c r="H4093" i="46"/>
  <c r="K4093" i="46" s="1"/>
  <c r="H4090" i="46"/>
  <c r="K4090" i="46" s="1"/>
  <c r="H4083" i="46"/>
  <c r="K4083" i="46" s="1"/>
  <c r="H4080" i="46"/>
  <c r="K4080" i="46" s="1"/>
  <c r="H4076" i="46"/>
  <c r="K4076" i="46" s="1"/>
  <c r="H4025" i="46"/>
  <c r="K4025" i="46" s="1"/>
  <c r="H4022" i="46"/>
  <c r="K4022" i="46" s="1"/>
  <c r="H4020" i="46"/>
  <c r="K4020" i="46" s="1"/>
  <c r="H4017" i="46"/>
  <c r="K4017" i="46" s="1"/>
  <c r="H3980" i="46"/>
  <c r="K3980" i="46" s="1"/>
  <c r="H3977" i="46"/>
  <c r="K3977" i="46" s="1"/>
  <c r="H3972" i="46"/>
  <c r="K3972" i="46" s="1"/>
  <c r="H3969" i="46"/>
  <c r="K3969" i="46" s="1"/>
  <c r="H3967" i="46"/>
  <c r="K3967" i="46" s="1"/>
  <c r="H3929" i="46"/>
  <c r="K3929" i="46" s="1"/>
  <c r="H3926" i="46"/>
  <c r="K3926" i="46" s="1"/>
  <c r="H3922" i="46"/>
  <c r="K3922" i="46" s="1"/>
  <c r="H3920" i="46"/>
  <c r="K3920" i="46" s="1"/>
  <c r="H3917" i="46"/>
  <c r="K3917" i="46" s="1"/>
  <c r="H3915" i="46"/>
  <c r="K3915" i="46" s="1"/>
  <c r="H3894" i="46"/>
  <c r="K3894" i="46" s="1"/>
  <c r="H3890" i="46"/>
  <c r="K3890" i="46" s="1"/>
  <c r="H3888" i="46"/>
  <c r="K3888" i="46" s="1"/>
  <c r="H3885" i="46"/>
  <c r="K3885" i="46" s="1"/>
  <c r="H3882" i="46"/>
  <c r="K3882" i="46" s="1"/>
  <c r="H3880" i="46"/>
  <c r="K3880" i="46" s="1"/>
  <c r="H3876" i="46"/>
  <c r="K3876" i="46" s="1"/>
  <c r="H3872" i="46"/>
  <c r="K3872" i="46" s="1"/>
  <c r="H3869" i="46"/>
  <c r="K3869" i="46" s="1"/>
  <c r="H3865" i="46"/>
  <c r="K3865" i="46" s="1"/>
  <c r="H3798" i="46"/>
  <c r="K3798" i="46" s="1"/>
  <c r="H3795" i="46"/>
  <c r="K3795" i="46" s="1"/>
  <c r="H3793" i="46"/>
  <c r="K3793" i="46" s="1"/>
  <c r="H3790" i="46"/>
  <c r="K3790" i="46" s="1"/>
  <c r="H3769" i="46"/>
  <c r="K3769" i="46" s="1"/>
  <c r="H3766" i="46"/>
  <c r="K3766" i="46" s="1"/>
  <c r="H3763" i="46"/>
  <c r="K3763" i="46" s="1"/>
  <c r="H3761" i="46"/>
  <c r="K3761" i="46" s="1"/>
  <c r="H3758" i="46"/>
  <c r="K3758" i="46" s="1"/>
  <c r="H3756" i="46"/>
  <c r="K3756" i="46" s="1"/>
  <c r="H3738" i="46"/>
  <c r="K3738" i="46" s="1"/>
  <c r="H3734" i="46"/>
  <c r="K3734" i="46" s="1"/>
  <c r="H3732" i="46"/>
  <c r="K3732" i="46" s="1"/>
  <c r="H3729" i="46"/>
  <c r="K3729" i="46" s="1"/>
  <c r="H3727" i="46"/>
  <c r="K3727" i="46" s="1"/>
  <c r="H3724" i="46"/>
  <c r="K3724" i="46" s="1"/>
  <c r="H3721" i="46"/>
  <c r="K3721" i="46" s="1"/>
  <c r="H3717" i="46"/>
  <c r="K3717" i="46" s="1"/>
  <c r="H3707" i="46"/>
  <c r="K3707" i="46" s="1"/>
  <c r="H3705" i="46"/>
  <c r="K3705" i="46" s="1"/>
  <c r="H3702" i="46"/>
  <c r="K3702" i="46" s="1"/>
  <c r="H3650" i="46"/>
  <c r="K3650" i="46" s="1"/>
  <c r="H3643" i="46"/>
  <c r="K3643" i="46" s="1"/>
  <c r="H3640" i="46"/>
  <c r="K3640" i="46" s="1"/>
  <c r="H3637" i="46"/>
  <c r="K3637" i="46" s="1"/>
  <c r="H3634" i="46"/>
  <c r="K3634" i="46" s="1"/>
  <c r="H3632" i="46"/>
  <c r="K3632" i="46" s="1"/>
  <c r="H3629" i="46"/>
  <c r="K3629" i="46" s="1"/>
  <c r="H3522" i="46"/>
  <c r="K3522" i="46" s="1"/>
  <c r="H3275" i="46"/>
  <c r="K3275" i="46" s="1"/>
  <c r="H3272" i="46"/>
  <c r="K3272" i="46" s="1"/>
  <c r="H3230" i="46"/>
  <c r="K3230" i="46" s="1"/>
  <c r="H3223" i="46"/>
  <c r="K3223" i="46" s="1"/>
  <c r="H3221" i="46"/>
  <c r="K3221" i="46" s="1"/>
  <c r="H3219" i="46"/>
  <c r="K3219" i="46" s="1"/>
  <c r="H3031" i="46"/>
  <c r="K3031" i="46" s="1"/>
  <c r="H2862" i="46"/>
  <c r="K2862" i="46" s="1"/>
  <c r="H2858" i="46"/>
  <c r="K2858" i="46" s="1"/>
  <c r="H2855" i="46"/>
  <c r="K2855" i="46" s="1"/>
  <c r="H2853" i="46"/>
  <c r="K2853" i="46" s="1"/>
  <c r="H2850" i="46"/>
  <c r="K2850" i="46" s="1"/>
  <c r="H2847" i="46"/>
  <c r="K2847" i="46" s="1"/>
  <c r="H2844" i="46"/>
  <c r="K2844" i="46" s="1"/>
  <c r="H2840" i="46"/>
  <c r="K2840" i="46" s="1"/>
  <c r="H2833" i="46"/>
  <c r="K2833" i="46" s="1"/>
  <c r="H2759" i="46"/>
  <c r="K2759" i="46" s="1"/>
  <c r="H2648" i="46"/>
  <c r="K2648" i="46" s="1"/>
  <c r="H2644" i="46"/>
  <c r="K2644" i="46" s="1"/>
  <c r="H2642" i="46"/>
  <c r="K2642" i="46" s="1"/>
  <c r="H2639" i="46"/>
  <c r="K2639" i="46" s="1"/>
  <c r="H2637" i="46"/>
  <c r="K2637" i="46" s="1"/>
  <c r="H2623" i="46"/>
  <c r="K2623" i="46" s="1"/>
  <c r="H2483" i="46"/>
  <c r="K2483" i="46" s="1"/>
  <c r="H2285" i="46"/>
  <c r="K2285" i="46" s="1"/>
  <c r="H2282" i="46"/>
  <c r="K2282" i="46" s="1"/>
  <c r="H2278" i="46"/>
  <c r="K2278" i="46" s="1"/>
  <c r="H2192" i="46"/>
  <c r="K2192" i="46" s="1"/>
  <c r="H1988" i="46"/>
  <c r="K1988" i="46" s="1"/>
  <c r="H1985" i="46"/>
  <c r="K1985" i="46" s="1"/>
  <c r="H1981" i="46"/>
  <c r="K1981" i="46" s="1"/>
  <c r="H1978" i="46"/>
  <c r="K1978" i="46" s="1"/>
  <c r="H1912" i="46"/>
  <c r="K1912" i="46" s="1"/>
  <c r="H1909" i="46"/>
  <c r="K1909" i="46" s="1"/>
  <c r="H1907" i="46"/>
  <c r="K1907" i="46" s="1"/>
  <c r="H1905" i="46"/>
  <c r="K1905" i="46" s="1"/>
  <c r="H1901" i="46"/>
  <c r="K1901" i="46" s="1"/>
  <c r="H1899" i="46"/>
  <c r="K1899" i="46" s="1"/>
  <c r="H1896" i="46"/>
  <c r="K1896" i="46" s="1"/>
  <c r="H1805" i="46"/>
  <c r="K1805" i="46" s="1"/>
  <c r="H1801" i="46"/>
  <c r="K1801" i="46" s="1"/>
  <c r="H1794" i="46"/>
  <c r="K1794" i="46" s="1"/>
  <c r="H1791" i="46"/>
  <c r="K1791" i="46" s="1"/>
  <c r="H1786" i="46"/>
  <c r="K1786" i="46" s="1"/>
  <c r="H1783" i="46"/>
  <c r="K1783" i="46" s="1"/>
  <c r="H1780" i="46"/>
  <c r="K1780" i="46" s="1"/>
  <c r="H1776" i="46"/>
  <c r="K1776" i="46" s="1"/>
  <c r="H1769" i="46"/>
  <c r="K1769" i="46" s="1"/>
  <c r="H1760" i="46"/>
  <c r="K1760" i="46" s="1"/>
  <c r="H1754" i="46"/>
  <c r="K1754" i="46" s="1"/>
  <c r="H1750" i="46"/>
  <c r="K1750" i="46" s="1"/>
  <c r="H1747" i="46"/>
  <c r="K1747" i="46" s="1"/>
  <c r="H1745" i="46"/>
  <c r="K1745" i="46" s="1"/>
  <c r="H1743" i="46"/>
  <c r="K1743" i="46" s="1"/>
  <c r="H1738" i="46"/>
  <c r="K1738" i="46" s="1"/>
  <c r="H1733" i="46"/>
  <c r="K1733" i="46" s="1"/>
  <c r="H1731" i="46"/>
  <c r="K1731" i="46" s="1"/>
  <c r="H1727" i="46"/>
  <c r="K1727" i="46" s="1"/>
  <c r="H1725" i="46"/>
  <c r="K1725" i="46" s="1"/>
  <c r="H1721" i="46"/>
  <c r="K1721" i="46" s="1"/>
  <c r="H1694" i="46"/>
  <c r="K1694" i="46" s="1"/>
  <c r="H1688" i="46"/>
  <c r="K1688" i="46" s="1"/>
  <c r="H1684" i="46"/>
  <c r="K1684" i="46" s="1"/>
  <c r="H1681" i="46"/>
  <c r="K1681" i="46" s="1"/>
  <c r="H1677" i="46"/>
  <c r="K1677" i="46" s="1"/>
  <c r="H1668" i="46"/>
  <c r="K1668" i="46" s="1"/>
  <c r="H1666" i="46"/>
  <c r="K1666" i="46" s="1"/>
  <c r="H1657" i="46"/>
  <c r="K1657" i="46" s="1"/>
  <c r="H1651" i="46"/>
  <c r="K1651" i="46" s="1"/>
  <c r="H1646" i="46"/>
  <c r="K1646" i="46" s="1"/>
  <c r="H1643" i="46"/>
  <c r="K1643" i="46" s="1"/>
  <c r="H1641" i="46"/>
  <c r="K1641" i="46" s="1"/>
  <c r="H1638" i="46"/>
  <c r="K1638" i="46" s="1"/>
  <c r="H1632" i="46"/>
  <c r="K1632" i="46" s="1"/>
  <c r="H1628" i="46"/>
  <c r="K1628" i="46" s="1"/>
  <c r="H1623" i="46"/>
  <c r="K1623" i="46" s="1"/>
  <c r="H1619" i="46"/>
  <c r="K1619" i="46" s="1"/>
  <c r="H1615" i="46"/>
  <c r="K1615" i="46" s="1"/>
  <c r="H1613" i="46"/>
  <c r="K1613" i="46" s="1"/>
  <c r="H1609" i="46"/>
  <c r="K1609" i="46" s="1"/>
  <c r="H1607" i="46"/>
  <c r="K1607" i="46" s="1"/>
  <c r="H1603" i="46"/>
  <c r="K1603" i="46" s="1"/>
  <c r="H1594" i="46"/>
  <c r="K1594" i="46" s="1"/>
  <c r="H1592" i="46"/>
  <c r="K1592" i="46" s="1"/>
  <c r="H1583" i="46"/>
  <c r="K1583" i="46" s="1"/>
  <c r="H1578" i="46"/>
  <c r="K1578" i="46" s="1"/>
  <c r="H1573" i="46"/>
  <c r="K1573" i="46" s="1"/>
  <c r="H1570" i="46"/>
  <c r="K1570" i="46" s="1"/>
  <c r="H1568" i="46"/>
  <c r="K1568" i="46" s="1"/>
  <c r="H1566" i="46"/>
  <c r="K1566" i="46" s="1"/>
  <c r="H1488" i="46"/>
  <c r="K1488" i="46" s="1"/>
  <c r="H1485" i="46"/>
  <c r="K1485" i="46" s="1"/>
  <c r="H1483" i="46"/>
  <c r="K1483" i="46" s="1"/>
  <c r="H1475" i="46"/>
  <c r="K1475" i="46" s="1"/>
  <c r="H1473" i="46"/>
  <c r="K1473" i="46" s="1"/>
  <c r="H1469" i="46"/>
  <c r="K1469" i="46" s="1"/>
  <c r="H1466" i="46"/>
  <c r="K1466" i="46" s="1"/>
  <c r="H1464" i="46"/>
  <c r="K1464" i="46" s="1"/>
  <c r="H1461" i="46"/>
  <c r="K1461" i="46" s="1"/>
  <c r="H1447" i="46"/>
  <c r="K1447" i="46" s="1"/>
  <c r="H1444" i="46"/>
  <c r="K1444" i="46" s="1"/>
  <c r="H1347" i="46"/>
  <c r="K1347" i="46" s="1"/>
  <c r="H1345" i="46"/>
  <c r="K1345" i="46" s="1"/>
  <c r="H1342" i="46"/>
  <c r="K1342" i="46" s="1"/>
  <c r="H1339" i="46"/>
  <c r="K1339" i="46" s="1"/>
  <c r="H1333" i="46"/>
  <c r="K1333" i="46" s="1"/>
  <c r="H1331" i="46"/>
  <c r="K1331" i="46" s="1"/>
  <c r="H1326" i="46"/>
  <c r="K1326" i="46" s="1"/>
  <c r="H1322" i="46"/>
  <c r="K1322" i="46" s="1"/>
  <c r="H1320" i="46"/>
  <c r="K1320" i="46" s="1"/>
  <c r="H1318" i="46"/>
  <c r="K1318" i="46" s="1"/>
  <c r="H1315" i="46"/>
  <c r="K1315" i="46" s="1"/>
  <c r="H1309" i="46"/>
  <c r="K1309" i="46" s="1"/>
  <c r="H1305" i="46"/>
  <c r="K1305" i="46" s="1"/>
  <c r="H1301" i="46"/>
  <c r="K1301" i="46" s="1"/>
  <c r="H1289" i="46"/>
  <c r="K1289" i="46" s="1"/>
  <c r="H1286" i="46"/>
  <c r="K1286" i="46" s="1"/>
  <c r="H1282" i="46"/>
  <c r="K1282" i="46" s="1"/>
  <c r="H1278" i="46"/>
  <c r="K1278" i="46" s="1"/>
  <c r="H1276" i="46"/>
  <c r="K1276" i="46" s="1"/>
  <c r="H1272" i="46"/>
  <c r="K1272" i="46" s="1"/>
  <c r="H1266" i="46"/>
  <c r="K1266" i="46" s="1"/>
  <c r="H1256" i="46"/>
  <c r="K1256" i="46" s="1"/>
  <c r="H1253" i="46"/>
  <c r="K1253" i="46" s="1"/>
  <c r="H1250" i="46"/>
  <c r="K1250" i="46" s="1"/>
  <c r="H1244" i="46"/>
  <c r="K1244" i="46" s="1"/>
  <c r="H1240" i="46"/>
  <c r="K1240" i="46" s="1"/>
  <c r="H1237" i="46"/>
  <c r="K1237" i="46" s="1"/>
  <c r="H1233" i="46"/>
  <c r="K1233" i="46" s="1"/>
  <c r="H1230" i="46"/>
  <c r="K1230" i="46" s="1"/>
  <c r="H1228" i="46"/>
  <c r="K1228" i="46" s="1"/>
  <c r="H1224" i="46"/>
  <c r="K1224" i="46" s="1"/>
  <c r="H1220" i="46"/>
  <c r="K1220" i="46" s="1"/>
  <c r="H1216" i="46"/>
  <c r="K1216" i="46" s="1"/>
  <c r="H1214" i="46"/>
  <c r="K1214" i="46" s="1"/>
  <c r="H1210" i="46"/>
  <c r="K1210" i="46" s="1"/>
  <c r="H1204" i="46"/>
  <c r="K1204" i="46" s="1"/>
  <c r="H1200" i="46"/>
  <c r="K1200" i="46" s="1"/>
  <c r="H1198" i="46"/>
  <c r="K1198" i="46" s="1"/>
  <c r="H1193" i="46"/>
  <c r="K1193" i="46" s="1"/>
  <c r="H1190" i="46"/>
  <c r="K1190" i="46" s="1"/>
  <c r="H1164" i="46"/>
  <c r="K1164" i="46" s="1"/>
  <c r="H1161" i="46"/>
  <c r="K1161" i="46" s="1"/>
  <c r="H1158" i="46"/>
  <c r="K1158" i="46" s="1"/>
  <c r="H1155" i="46"/>
  <c r="K1155" i="46" s="1"/>
  <c r="H1153" i="46"/>
  <c r="K1153" i="46" s="1"/>
  <c r="H1151" i="46"/>
  <c r="K1151" i="46" s="1"/>
  <c r="H1148" i="46"/>
  <c r="K1148" i="46" s="1"/>
  <c r="H1146" i="46"/>
  <c r="K1146" i="46" s="1"/>
  <c r="H1142" i="46"/>
  <c r="K1142" i="46" s="1"/>
  <c r="H1138" i="46"/>
  <c r="K1138" i="46" s="1"/>
  <c r="H1136" i="46"/>
  <c r="K1136" i="46" s="1"/>
  <c r="H1132" i="46"/>
  <c r="K1132" i="46" s="1"/>
  <c r="H1130" i="46"/>
  <c r="K1130" i="46" s="1"/>
  <c r="H1126" i="46"/>
  <c r="K1126" i="46" s="1"/>
  <c r="H1124" i="46"/>
  <c r="K1124" i="46" s="1"/>
  <c r="H1120" i="46"/>
  <c r="K1120" i="46" s="1"/>
  <c r="H1116" i="46"/>
  <c r="K1116" i="46" s="1"/>
  <c r="H1112" i="46"/>
  <c r="K1112" i="46" s="1"/>
  <c r="H1108" i="46"/>
  <c r="K1108" i="46" s="1"/>
  <c r="H1104" i="46"/>
  <c r="K1104" i="46" s="1"/>
  <c r="H1101" i="46"/>
  <c r="K1101" i="46" s="1"/>
  <c r="H1097" i="46"/>
  <c r="K1097" i="46" s="1"/>
  <c r="H1093" i="46"/>
  <c r="K1093" i="46" s="1"/>
  <c r="H1089" i="46"/>
  <c r="K1089" i="46" s="1"/>
  <c r="H1084" i="46"/>
  <c r="K1084" i="46" s="1"/>
  <c r="H1079" i="46"/>
  <c r="K1079" i="46" s="1"/>
  <c r="H1075" i="46"/>
  <c r="K1075" i="46" s="1"/>
  <c r="H1071" i="46"/>
  <c r="K1071" i="46" s="1"/>
  <c r="H1067" i="46"/>
  <c r="K1067" i="46" s="1"/>
  <c r="H1062" i="46"/>
  <c r="K1062" i="46" s="1"/>
  <c r="H1038" i="46"/>
  <c r="K1038" i="46" s="1"/>
  <c r="H1033" i="46"/>
  <c r="K1033" i="46" s="1"/>
  <c r="H1030" i="46"/>
  <c r="K1030" i="46" s="1"/>
  <c r="H1022" i="46"/>
  <c r="K1022" i="46" s="1"/>
  <c r="H1020" i="46"/>
  <c r="K1020" i="46" s="1"/>
  <c r="H1015" i="46"/>
  <c r="K1015" i="46" s="1"/>
  <c r="H1012" i="46"/>
  <c r="K1012" i="46" s="1"/>
  <c r="H1008" i="46"/>
  <c r="K1008" i="46" s="1"/>
  <c r="H986" i="46"/>
  <c r="K986" i="46" s="1"/>
  <c r="H983" i="46"/>
  <c r="K983" i="46" s="1"/>
  <c r="H981" i="46"/>
  <c r="K981" i="46" s="1"/>
  <c r="H978" i="46"/>
  <c r="K978" i="46" s="1"/>
  <c r="H957" i="46"/>
  <c r="K957" i="46" s="1"/>
  <c r="H951" i="46"/>
  <c r="K951" i="46" s="1"/>
  <c r="H949" i="46"/>
  <c r="K949" i="46" s="1"/>
  <c r="H943" i="46"/>
  <c r="K943" i="46" s="1"/>
  <c r="H941" i="46"/>
  <c r="K941" i="46" s="1"/>
  <c r="H917" i="46"/>
  <c r="K917" i="46" s="1"/>
  <c r="H915" i="46"/>
  <c r="K915" i="46" s="1"/>
  <c r="H912" i="46"/>
  <c r="K912" i="46" s="1"/>
  <c r="H910" i="46"/>
  <c r="K910" i="46" s="1"/>
  <c r="H889" i="46"/>
  <c r="K889" i="46" s="1"/>
  <c r="H887" i="46"/>
  <c r="K887" i="46" s="1"/>
  <c r="H884" i="46"/>
  <c r="K884" i="46" s="1"/>
  <c r="H882" i="46"/>
  <c r="K882" i="46" s="1"/>
  <c r="H878" i="46"/>
  <c r="K878" i="46" s="1"/>
  <c r="H876" i="46"/>
  <c r="K876" i="46" s="1"/>
  <c r="H872" i="46"/>
  <c r="K872" i="46" s="1"/>
  <c r="H867" i="46"/>
  <c r="K867" i="46" s="1"/>
  <c r="H864" i="46"/>
  <c r="K864" i="46" s="1"/>
  <c r="H861" i="46"/>
  <c r="K861" i="46" s="1"/>
  <c r="H840" i="46"/>
  <c r="H833" i="46"/>
  <c r="K833" i="46" s="1"/>
  <c r="H829" i="46"/>
  <c r="K829" i="46" s="1"/>
  <c r="H825" i="46"/>
  <c r="K825" i="46" s="1"/>
  <c r="H818" i="46"/>
  <c r="K818" i="46" s="1"/>
  <c r="H815" i="46"/>
  <c r="K815" i="46" s="1"/>
  <c r="H811" i="46"/>
  <c r="K811" i="46" s="1"/>
  <c r="H807" i="46"/>
  <c r="K807" i="46" s="1"/>
  <c r="H803" i="46"/>
  <c r="K803" i="46" s="1"/>
  <c r="H780" i="46"/>
  <c r="K780" i="46" s="1"/>
  <c r="H777" i="46"/>
  <c r="K777" i="46" s="1"/>
  <c r="H773" i="46"/>
  <c r="K773" i="46" s="1"/>
  <c r="H771" i="46"/>
  <c r="K771" i="46" s="1"/>
  <c r="H768" i="46"/>
  <c r="K768" i="46" s="1"/>
  <c r="H766" i="46"/>
  <c r="K766" i="46" s="1"/>
  <c r="H762" i="46"/>
  <c r="K762" i="46" s="1"/>
  <c r="H724" i="46"/>
  <c r="K724" i="46" s="1"/>
  <c r="H721" i="46"/>
  <c r="K721" i="46" s="1"/>
  <c r="H717" i="46"/>
  <c r="K717" i="46" s="1"/>
  <c r="H715" i="46"/>
  <c r="K715" i="46" s="1"/>
  <c r="H712" i="46"/>
  <c r="K712" i="46" s="1"/>
  <c r="H710" i="46"/>
  <c r="K710" i="46" s="1"/>
  <c r="H684" i="46"/>
  <c r="K684" i="46" s="1"/>
  <c r="H680" i="46"/>
  <c r="K680" i="46" s="1"/>
  <c r="H678" i="46"/>
  <c r="K678" i="46" s="1"/>
  <c r="H675" i="46"/>
  <c r="K675" i="46" s="1"/>
  <c r="H673" i="46"/>
  <c r="K673" i="46" s="1"/>
  <c r="H669" i="46"/>
  <c r="K669" i="46" s="1"/>
  <c r="H666" i="46"/>
  <c r="K666" i="46" s="1"/>
  <c r="H662" i="46"/>
  <c r="K662" i="46" s="1"/>
  <c r="H660" i="46"/>
  <c r="K660" i="46" s="1"/>
  <c r="H656" i="46"/>
  <c r="K656" i="46" s="1"/>
  <c r="H653" i="46"/>
  <c r="K653" i="46" s="1"/>
  <c r="H648" i="46"/>
  <c r="K648" i="46" s="1"/>
  <c r="H645" i="46"/>
  <c r="K645" i="46" s="1"/>
  <c r="H641" i="46"/>
  <c r="K641" i="46" s="1"/>
  <c r="H637" i="46"/>
  <c r="K637" i="46" s="1"/>
  <c r="H633" i="46"/>
  <c r="K633" i="46" s="1"/>
  <c r="H629" i="46"/>
  <c r="K629" i="46" s="1"/>
  <c r="H627" i="46"/>
  <c r="K627" i="46" s="1"/>
  <c r="H623" i="46"/>
  <c r="K623" i="46" s="1"/>
  <c r="H619" i="46"/>
  <c r="K619" i="46" s="1"/>
  <c r="H611" i="46"/>
  <c r="K611" i="46" s="1"/>
  <c r="H546" i="46"/>
  <c r="K546" i="46" s="1"/>
  <c r="H544" i="46"/>
  <c r="K544" i="46" s="1"/>
  <c r="H541" i="46"/>
  <c r="K541" i="46" s="1"/>
  <c r="H539" i="46"/>
  <c r="K539" i="46" s="1"/>
  <c r="H534" i="46"/>
  <c r="K534" i="46" s="1"/>
  <c r="H532" i="46"/>
  <c r="K532" i="46" s="1"/>
  <c r="H530" i="46"/>
  <c r="K530" i="46" s="1"/>
  <c r="H527" i="46"/>
  <c r="K527" i="46" s="1"/>
  <c r="H525" i="46"/>
  <c r="K525" i="46" s="1"/>
  <c r="H505" i="46"/>
  <c r="K505" i="46" s="1"/>
  <c r="H503" i="46"/>
  <c r="K503" i="46" s="1"/>
  <c r="H499" i="46"/>
  <c r="K499" i="46" s="1"/>
  <c r="H497" i="46"/>
  <c r="K497" i="46" s="1"/>
  <c r="H494" i="46"/>
  <c r="K494" i="46" s="1"/>
  <c r="H492" i="46"/>
  <c r="K492" i="46" s="1"/>
  <c r="H464" i="46"/>
  <c r="K464" i="46" s="1"/>
  <c r="H462" i="46"/>
  <c r="K462" i="46" s="1"/>
  <c r="H459" i="46"/>
  <c r="K459" i="46" s="1"/>
  <c r="H452" i="46"/>
  <c r="K452" i="46" s="1"/>
  <c r="H450" i="46"/>
  <c r="K450" i="46" s="1"/>
  <c r="H448" i="46"/>
  <c r="K448" i="46" s="1"/>
  <c r="H445" i="46"/>
  <c r="K445" i="46" s="1"/>
  <c r="H443" i="46"/>
  <c r="K443" i="46" s="1"/>
  <c r="H440" i="46"/>
  <c r="K440" i="46" s="1"/>
  <c r="H437" i="46"/>
  <c r="K437" i="46" s="1"/>
  <c r="H433" i="46"/>
  <c r="K433" i="46" s="1"/>
  <c r="H431" i="46"/>
  <c r="K431" i="46" s="1"/>
  <c r="H427" i="46"/>
  <c r="K427" i="46" s="1"/>
  <c r="H410" i="46"/>
  <c r="K410" i="46" s="1"/>
  <c r="H408" i="46"/>
  <c r="K408" i="46" s="1"/>
  <c r="H404" i="46"/>
  <c r="K404" i="46" s="1"/>
  <c r="H400" i="46"/>
  <c r="K400" i="46" s="1"/>
  <c r="H396" i="46"/>
  <c r="K396" i="46" s="1"/>
  <c r="H392" i="46"/>
  <c r="K392" i="46" s="1"/>
  <c r="H379" i="46"/>
  <c r="K379" i="46" s="1"/>
  <c r="H369" i="46"/>
  <c r="K369" i="46" s="1"/>
  <c r="H329" i="46"/>
  <c r="K329" i="46" s="1"/>
  <c r="H327" i="46"/>
  <c r="K327" i="46" s="1"/>
  <c r="H324" i="46"/>
  <c r="K324" i="46" s="1"/>
  <c r="H319" i="46"/>
  <c r="K319" i="46" s="1"/>
  <c r="H315" i="46"/>
  <c r="K315" i="46" s="1"/>
  <c r="H311" i="46"/>
  <c r="K311" i="46" s="1"/>
  <c r="H306" i="46"/>
  <c r="K306" i="46" s="1"/>
  <c r="H298" i="46"/>
  <c r="K298" i="46" s="1"/>
  <c r="H296" i="46"/>
  <c r="K296" i="46" s="1"/>
  <c r="H286" i="46"/>
  <c r="K286" i="46" s="1"/>
  <c r="H280" i="46"/>
  <c r="K280" i="46" s="1"/>
  <c r="H276" i="46"/>
  <c r="K276" i="46" s="1"/>
  <c r="H272" i="46"/>
  <c r="K272" i="46" s="1"/>
  <c r="H270" i="46"/>
  <c r="K270" i="46" s="1"/>
  <c r="H266" i="46"/>
  <c r="K266" i="46" s="1"/>
  <c r="H245" i="46"/>
  <c r="K245" i="46" s="1"/>
  <c r="H242" i="46"/>
  <c r="K242" i="46" s="1"/>
  <c r="H239" i="46"/>
  <c r="K239" i="46" s="1"/>
  <c r="H237" i="46"/>
  <c r="K237" i="46" s="1"/>
  <c r="H234" i="46"/>
  <c r="K234" i="46" s="1"/>
  <c r="H232" i="46"/>
  <c r="K232" i="46" s="1"/>
  <c r="H228" i="46"/>
  <c r="K228" i="46" s="1"/>
  <c r="H225" i="46"/>
  <c r="K225" i="46" s="1"/>
  <c r="H221" i="46"/>
  <c r="K221" i="46" s="1"/>
  <c r="H214" i="46"/>
  <c r="K214" i="46" s="1"/>
  <c r="H210" i="46"/>
  <c r="K210" i="46" s="1"/>
  <c r="H208" i="46"/>
  <c r="K208" i="46" s="1"/>
  <c r="H203" i="46"/>
  <c r="K203" i="46" s="1"/>
  <c r="H199" i="46"/>
  <c r="K199" i="46" s="1"/>
  <c r="H195" i="46"/>
  <c r="K195" i="46" s="1"/>
  <c r="H191" i="46"/>
  <c r="K191" i="46" s="1"/>
  <c r="H188" i="46"/>
  <c r="K188" i="46" s="1"/>
  <c r="H184" i="46"/>
  <c r="K184" i="46" s="1"/>
  <c r="H181" i="46"/>
  <c r="K181" i="46" s="1"/>
  <c r="H178" i="46"/>
  <c r="K178" i="46" s="1"/>
  <c r="H175" i="46"/>
  <c r="K175" i="46" s="1"/>
  <c r="H170" i="46"/>
  <c r="K170" i="46" s="1"/>
  <c r="H166" i="46"/>
  <c r="K166" i="46" s="1"/>
  <c r="H163" i="46"/>
  <c r="K163" i="46" s="1"/>
  <c r="H153" i="46"/>
  <c r="K153" i="46" s="1"/>
  <c r="H146" i="46"/>
  <c r="K146" i="46" s="1"/>
  <c r="H144" i="46"/>
  <c r="K144" i="46" s="1"/>
  <c r="H140" i="46"/>
  <c r="K140" i="46" s="1"/>
  <c r="H138" i="46"/>
  <c r="K138" i="46" s="1"/>
  <c r="H135" i="46"/>
  <c r="K135" i="46" s="1"/>
  <c r="H131" i="46"/>
  <c r="K131" i="46" s="1"/>
  <c r="H127" i="46"/>
  <c r="K127" i="46" s="1"/>
  <c r="H120" i="46"/>
  <c r="K120" i="46" s="1"/>
  <c r="H116" i="46"/>
  <c r="K116" i="46" s="1"/>
  <c r="H111" i="46"/>
  <c r="K111" i="46" s="1"/>
  <c r="H108" i="46"/>
  <c r="K108" i="46" s="1"/>
  <c r="H104" i="46"/>
  <c r="K104" i="46" s="1"/>
  <c r="H102" i="46"/>
  <c r="K102" i="46" s="1"/>
  <c r="H99" i="46"/>
  <c r="K99" i="46" s="1"/>
  <c r="H96" i="46"/>
  <c r="K96" i="46" s="1"/>
  <c r="H92" i="46"/>
  <c r="K92" i="46" s="1"/>
  <c r="H89" i="46"/>
  <c r="K89" i="46" s="1"/>
  <c r="H85" i="46"/>
  <c r="K85" i="46" s="1"/>
  <c r="H79" i="46"/>
  <c r="K79" i="46" s="1"/>
  <c r="H77" i="46"/>
  <c r="K77" i="46" s="1"/>
  <c r="H73" i="46"/>
  <c r="K73" i="46" s="1"/>
  <c r="H70" i="46"/>
  <c r="K70" i="46" s="1"/>
  <c r="H66" i="46"/>
  <c r="K66" i="46" s="1"/>
  <c r="H64" i="46"/>
  <c r="K64" i="46" s="1"/>
  <c r="H56" i="46"/>
  <c r="K56" i="46" s="1"/>
  <c r="H53" i="46"/>
  <c r="K53" i="46" s="1"/>
  <c r="H48" i="46"/>
  <c r="K48" i="46" s="1"/>
  <c r="H40" i="46"/>
  <c r="K40" i="46" s="1"/>
  <c r="H38" i="46"/>
  <c r="K38" i="46" s="1"/>
  <c r="H29" i="46"/>
  <c r="K29" i="46" s="1"/>
  <c r="H23" i="46"/>
  <c r="K23" i="46" s="1"/>
  <c r="H18" i="46"/>
  <c r="K18" i="46" s="1"/>
  <c r="H15" i="46"/>
  <c r="K15" i="46" s="1"/>
  <c r="H13" i="46"/>
  <c r="K13" i="46" s="1"/>
  <c r="H9" i="46"/>
  <c r="K9" i="46" s="1"/>
  <c r="H836" i="46" l="1"/>
  <c r="K840" i="46"/>
  <c r="H1717" i="46"/>
  <c r="K1717" i="46" s="1"/>
  <c r="H1129" i="46"/>
  <c r="K1129" i="46" s="1"/>
  <c r="H447" i="46"/>
  <c r="K447" i="46" s="1"/>
  <c r="H177" i="46"/>
  <c r="K177" i="46" s="1"/>
  <c r="H314" i="46"/>
  <c r="K314" i="46" s="1"/>
  <c r="H636" i="46"/>
  <c r="K636" i="46" s="1"/>
  <c r="H810" i="46"/>
  <c r="K810" i="46" s="1"/>
  <c r="H985" i="46"/>
  <c r="K985" i="46" s="1"/>
  <c r="H1141" i="46"/>
  <c r="K1141" i="46" s="1"/>
  <c r="H1325" i="46"/>
  <c r="K1325" i="46" s="1"/>
  <c r="H2277" i="46"/>
  <c r="H2857" i="46"/>
  <c r="K2857" i="46" s="1"/>
  <c r="H3979" i="46"/>
  <c r="K3979" i="46" s="1"/>
  <c r="H4079" i="46"/>
  <c r="K4079" i="46" s="1"/>
  <c r="H618" i="46"/>
  <c r="H814" i="46"/>
  <c r="K814" i="46" s="1"/>
  <c r="H1078" i="46"/>
  <c r="K1078" i="46" s="1"/>
  <c r="H1308" i="46"/>
  <c r="K1308" i="46" s="1"/>
  <c r="H2843" i="46"/>
  <c r="K2843" i="46" s="1"/>
  <c r="H3875" i="46"/>
  <c r="K3875" i="46" s="1"/>
  <c r="H3928" i="46"/>
  <c r="K3928" i="46" s="1"/>
  <c r="H4082" i="46"/>
  <c r="K4082" i="46" s="1"/>
  <c r="H107" i="46"/>
  <c r="K107" i="46" s="1"/>
  <c r="H622" i="46"/>
  <c r="K622" i="46" s="1"/>
  <c r="H665" i="46"/>
  <c r="K665" i="46" s="1"/>
  <c r="H683" i="46"/>
  <c r="K683" i="46" s="1"/>
  <c r="H723" i="46"/>
  <c r="K723" i="46" s="1"/>
  <c r="H817" i="46"/>
  <c r="K817" i="46" s="1"/>
  <c r="H863" i="46"/>
  <c r="K863" i="46" s="1"/>
  <c r="H1011" i="46"/>
  <c r="K1011" i="46" s="1"/>
  <c r="H1037" i="46"/>
  <c r="K1037" i="46" s="1"/>
  <c r="H1083" i="46"/>
  <c r="K1083" i="46" s="1"/>
  <c r="H1163" i="46"/>
  <c r="K1163" i="46" s="1"/>
  <c r="H1209" i="46"/>
  <c r="K1209" i="46" s="1"/>
  <c r="H1314" i="46"/>
  <c r="K1314" i="46" s="1"/>
  <c r="H1446" i="46"/>
  <c r="K1446" i="46" s="1"/>
  <c r="H1602" i="46"/>
  <c r="K1602" i="46" s="1"/>
  <c r="H1680" i="46"/>
  <c r="K1680" i="46" s="1"/>
  <c r="H1737" i="46"/>
  <c r="K1737" i="46" s="1"/>
  <c r="H2284" i="46"/>
  <c r="K2284" i="46" s="1"/>
  <c r="H3030" i="46"/>
  <c r="H4117" i="46"/>
  <c r="K4117" i="46" s="1"/>
  <c r="H1061" i="46"/>
  <c r="K1061" i="46" s="1"/>
  <c r="H1088" i="46"/>
  <c r="K1088" i="46" s="1"/>
  <c r="H1111" i="46"/>
  <c r="K1111" i="46" s="1"/>
  <c r="H1232" i="46"/>
  <c r="K1232" i="46" s="1"/>
  <c r="H1627" i="46"/>
  <c r="K1627" i="46" s="1"/>
  <c r="H1683" i="46"/>
  <c r="K1683" i="46" s="1"/>
  <c r="H1793" i="46"/>
  <c r="K1793" i="46" s="1"/>
  <c r="H1984" i="46"/>
  <c r="K1984" i="46" s="1"/>
  <c r="H2482" i="46"/>
  <c r="H2647" i="46"/>
  <c r="K2647" i="46" s="1"/>
  <c r="H3797" i="46"/>
  <c r="K3797" i="46" s="1"/>
  <c r="H4121" i="46"/>
  <c r="K4121" i="46" s="1"/>
  <c r="H55" i="46"/>
  <c r="K55" i="46" s="1"/>
  <c r="H126" i="46"/>
  <c r="K126" i="46" s="1"/>
  <c r="H1074" i="46"/>
  <c r="K1074" i="46" s="1"/>
  <c r="H1223" i="46"/>
  <c r="K1223" i="46" s="1"/>
  <c r="H1304" i="46"/>
  <c r="K1304" i="46" s="1"/>
  <c r="H1782" i="46"/>
  <c r="K1782" i="46" s="1"/>
  <c r="H3723" i="46"/>
  <c r="K3723" i="46" s="1"/>
  <c r="H180" i="46"/>
  <c r="K180" i="46" s="1"/>
  <c r="H860" i="46"/>
  <c r="K860" i="46" s="1"/>
  <c r="H1007" i="46"/>
  <c r="K1007" i="46" s="1"/>
  <c r="H1160" i="46"/>
  <c r="K1160" i="46" s="1"/>
  <c r="H3229" i="46"/>
  <c r="K3229" i="46" s="1"/>
  <c r="H3701" i="46"/>
  <c r="K3701" i="46" s="1"/>
  <c r="H779" i="46"/>
  <c r="K779" i="46" s="1"/>
  <c r="H977" i="46"/>
  <c r="K977" i="46" s="1"/>
  <c r="H47" i="46"/>
  <c r="K47" i="46" s="1"/>
  <c r="H115" i="46"/>
  <c r="K115" i="46" s="1"/>
  <c r="H213" i="46"/>
  <c r="K213" i="46" s="1"/>
  <c r="H305" i="46"/>
  <c r="K305" i="46" s="1"/>
  <c r="H403" i="46"/>
  <c r="H802" i="46"/>
  <c r="K802" i="46" s="1"/>
  <c r="H828" i="46"/>
  <c r="K828" i="46" s="1"/>
  <c r="H1066" i="46"/>
  <c r="K1066" i="46" s="1"/>
  <c r="H1092" i="46"/>
  <c r="K1092" i="46" s="1"/>
  <c r="H1115" i="46"/>
  <c r="K1115" i="46" s="1"/>
  <c r="H1631" i="46"/>
  <c r="K1631" i="46" s="1"/>
  <c r="H1687" i="46"/>
  <c r="K1687" i="46" s="1"/>
  <c r="H1775" i="46"/>
  <c r="K1775" i="46" s="1"/>
  <c r="H1987" i="46"/>
  <c r="K1987" i="46" s="1"/>
  <c r="H2622" i="46"/>
  <c r="H2758" i="46"/>
  <c r="H3521" i="46"/>
  <c r="H3716" i="46"/>
  <c r="K3716" i="46" s="1"/>
  <c r="H3765" i="46"/>
  <c r="K3765" i="46" s="1"/>
  <c r="H3864" i="46"/>
  <c r="K3864" i="46" s="1"/>
  <c r="H4024" i="46"/>
  <c r="K4024" i="46" s="1"/>
  <c r="H4105" i="46"/>
  <c r="K4105" i="46" s="1"/>
  <c r="H4204" i="46"/>
  <c r="K4204" i="46" s="1"/>
  <c r="H610" i="46"/>
  <c r="K610" i="46" s="1"/>
  <c r="H1243" i="46"/>
  <c r="K1243" i="46" s="1"/>
  <c r="H2839" i="46"/>
  <c r="K2839" i="46" s="1"/>
  <c r="H3225" i="46"/>
  <c r="K3225" i="46" s="1"/>
  <c r="H3697" i="46"/>
  <c r="K3697" i="46" s="1"/>
  <c r="H3871" i="46"/>
  <c r="K3871" i="46" s="1"/>
  <c r="H84" i="46"/>
  <c r="K84" i="46" s="1"/>
  <c r="H130" i="46"/>
  <c r="K130" i="46" s="1"/>
  <c r="H640" i="46"/>
  <c r="K640" i="46" s="1"/>
  <c r="H1203" i="46"/>
  <c r="K1203" i="46" s="1"/>
  <c r="H1443" i="46"/>
  <c r="K1443" i="46" s="1"/>
  <c r="H1676" i="46"/>
  <c r="K1676" i="46" s="1"/>
  <c r="H2281" i="46"/>
  <c r="K2281" i="46" s="1"/>
  <c r="H2861" i="46"/>
  <c r="K2861" i="46" s="1"/>
  <c r="H110" i="46"/>
  <c r="K110" i="46" s="1"/>
  <c r="H165" i="46"/>
  <c r="K165" i="46" s="1"/>
  <c r="H187" i="46"/>
  <c r="K187" i="46" s="1"/>
  <c r="H399" i="46"/>
  <c r="K399" i="46" s="1"/>
  <c r="H668" i="46"/>
  <c r="K668" i="46" s="1"/>
  <c r="H761" i="46"/>
  <c r="K761" i="46" s="1"/>
  <c r="H824" i="46"/>
  <c r="K824" i="46" s="1"/>
  <c r="H1014" i="46"/>
  <c r="K1014" i="46" s="1"/>
  <c r="H72" i="46"/>
  <c r="K72" i="46" s="1"/>
  <c r="H169" i="46"/>
  <c r="K169" i="46" s="1"/>
  <c r="H52" i="46"/>
  <c r="K52" i="46" s="1"/>
  <c r="H119" i="46"/>
  <c r="K119" i="46" s="1"/>
  <c r="H174" i="46"/>
  <c r="K174" i="46" s="1"/>
  <c r="H194" i="46"/>
  <c r="K194" i="46" s="1"/>
  <c r="H220" i="46"/>
  <c r="K220" i="46" s="1"/>
  <c r="H310" i="46"/>
  <c r="K310" i="46" s="1"/>
  <c r="H632" i="46"/>
  <c r="K632" i="46" s="1"/>
  <c r="H655" i="46"/>
  <c r="K655" i="46" s="1"/>
  <c r="H806" i="46"/>
  <c r="K806" i="46" s="1"/>
  <c r="H832" i="46"/>
  <c r="K832" i="46" s="1"/>
  <c r="H1070" i="46"/>
  <c r="K1070" i="46" s="1"/>
  <c r="H1096" i="46"/>
  <c r="K1096" i="46" s="1"/>
  <c r="H1119" i="46"/>
  <c r="K1119" i="46" s="1"/>
  <c r="H1219" i="46"/>
  <c r="K1219" i="46" s="1"/>
  <c r="H1487" i="46"/>
  <c r="K1487" i="46" s="1"/>
  <c r="H1693" i="46"/>
  <c r="K1693" i="46" s="1"/>
  <c r="H1779" i="46"/>
  <c r="K1779" i="46" s="1"/>
  <c r="H2191" i="46"/>
  <c r="H2832" i="46"/>
  <c r="H3720" i="46"/>
  <c r="K3720" i="46" s="1"/>
  <c r="H3737" i="46"/>
  <c r="K3737" i="46" s="1"/>
  <c r="H3768" i="46"/>
  <c r="K3768" i="46" s="1"/>
  <c r="H3868" i="46"/>
  <c r="K3868" i="46" s="1"/>
  <c r="H4075" i="46"/>
  <c r="K4075" i="46" s="1"/>
  <c r="H4109" i="46"/>
  <c r="K4109" i="46" s="1"/>
  <c r="H4208" i="46"/>
  <c r="K4208" i="46" s="1"/>
  <c r="H224" i="46"/>
  <c r="K224" i="46" s="1"/>
  <c r="H439" i="46"/>
  <c r="K439" i="46" s="1"/>
  <c r="H458" i="46"/>
  <c r="K458" i="46" s="1"/>
  <c r="H412" i="46"/>
  <c r="K412" i="46" s="1"/>
  <c r="H198" i="46"/>
  <c r="K198" i="46" s="1"/>
  <c r="H378" i="46"/>
  <c r="K378" i="46" s="1"/>
  <c r="H152" i="46"/>
  <c r="K152" i="46" s="1"/>
  <c r="H227" i="46"/>
  <c r="K227" i="46" s="1"/>
  <c r="H391" i="46"/>
  <c r="K391" i="46" s="1"/>
  <c r="H134" i="46"/>
  <c r="K134" i="46" s="1"/>
  <c r="H162" i="46"/>
  <c r="K162" i="46" s="1"/>
  <c r="H183" i="46"/>
  <c r="K183" i="46" s="1"/>
  <c r="H395" i="46"/>
  <c r="K395" i="46" s="1"/>
  <c r="H426" i="46"/>
  <c r="K426" i="46" s="1"/>
  <c r="H190" i="46"/>
  <c r="K190" i="46" s="1"/>
  <c r="H368" i="46"/>
  <c r="H436" i="46"/>
  <c r="K436" i="46" s="1"/>
  <c r="H318" i="46"/>
  <c r="K318" i="46" s="1"/>
  <c r="H1785" i="46"/>
  <c r="K1785" i="46" s="1"/>
  <c r="H76" i="46"/>
  <c r="K76" i="46" s="1"/>
  <c r="H2846" i="46"/>
  <c r="K2846" i="46" s="1"/>
  <c r="H1977" i="46"/>
  <c r="K1977" i="46" s="1"/>
  <c r="H101" i="46"/>
  <c r="K101" i="46" s="1"/>
  <c r="H881" i="46"/>
  <c r="K881" i="46" s="1"/>
  <c r="H914" i="46"/>
  <c r="K914" i="46" s="1"/>
  <c r="H875" i="46"/>
  <c r="K875" i="46" s="1"/>
  <c r="H88" i="46"/>
  <c r="K88" i="46" s="1"/>
  <c r="H231" i="46"/>
  <c r="K231" i="46" s="1"/>
  <c r="H980" i="46"/>
  <c r="K980" i="46" s="1"/>
  <c r="H1189" i="46"/>
  <c r="K1189" i="46" s="1"/>
  <c r="H1800" i="46"/>
  <c r="K1800" i="46" s="1"/>
  <c r="H1145" i="46"/>
  <c r="K1145" i="46" s="1"/>
  <c r="H1197" i="46"/>
  <c r="K1197" i="46" s="1"/>
  <c r="H1612" i="46"/>
  <c r="K1612" i="46" s="1"/>
  <c r="H1895" i="46"/>
  <c r="K1895" i="46" s="1"/>
  <c r="H3731" i="46"/>
  <c r="K3731" i="46" s="1"/>
  <c r="H326" i="46"/>
  <c r="K326" i="46" s="1"/>
  <c r="H765" i="46"/>
  <c r="K765" i="46" s="1"/>
  <c r="H1227" i="46"/>
  <c r="K1227" i="46" s="1"/>
  <c r="H3726" i="46"/>
  <c r="K3726" i="46" s="1"/>
  <c r="H3971" i="46"/>
  <c r="K3971" i="46" s="1"/>
  <c r="H491" i="46"/>
  <c r="K491" i="46" s="1"/>
  <c r="H1213" i="46"/>
  <c r="K1213" i="46" s="1"/>
  <c r="H1618" i="46"/>
  <c r="K1618" i="46" s="1"/>
  <c r="H3218" i="46"/>
  <c r="K3218" i="46" s="1"/>
  <c r="H3271" i="46"/>
  <c r="H442" i="46"/>
  <c r="K442" i="46" s="1"/>
  <c r="H866" i="46"/>
  <c r="K866" i="46" s="1"/>
  <c r="H4016" i="46"/>
  <c r="K4016" i="46" s="1"/>
  <c r="H953" i="46"/>
  <c r="K953" i="46" s="1"/>
  <c r="H3628" i="46"/>
  <c r="K3628" i="46" s="1"/>
  <c r="H430" i="46"/>
  <c r="K430" i="46" s="1"/>
  <c r="H1637" i="46"/>
  <c r="K1637" i="46" s="1"/>
  <c r="H63" i="46"/>
  <c r="K63" i="46" s="1"/>
  <c r="H672" i="46"/>
  <c r="K672" i="46" s="1"/>
  <c r="H1019" i="46"/>
  <c r="K1019" i="46" s="1"/>
  <c r="H1135" i="46"/>
  <c r="K1135" i="46" s="1"/>
  <c r="H2636" i="46"/>
  <c r="K2636" i="46" s="1"/>
  <c r="H3789" i="46"/>
  <c r="H4089" i="46"/>
  <c r="H1317" i="46"/>
  <c r="K1317" i="46" s="1"/>
  <c r="H1123" i="46"/>
  <c r="K1123" i="46" s="1"/>
  <c r="H1236" i="46"/>
  <c r="K1236" i="46" s="1"/>
  <c r="H265" i="46"/>
  <c r="K265" i="46" s="1"/>
  <c r="H4147" i="46"/>
  <c r="K4147" i="46" s="1"/>
  <c r="H17" i="46"/>
  <c r="K17" i="46" s="1"/>
  <c r="H202" i="46"/>
  <c r="K202" i="46" s="1"/>
  <c r="H461" i="46"/>
  <c r="K461" i="46" s="1"/>
  <c r="H886" i="46"/>
  <c r="K886" i="46" s="1"/>
  <c r="H948" i="46"/>
  <c r="K948" i="46" s="1"/>
  <c r="H1330" i="46"/>
  <c r="K1330" i="46" s="1"/>
  <c r="H1460" i="46"/>
  <c r="K1460" i="46" s="1"/>
  <c r="H1730" i="46"/>
  <c r="K1730" i="46" s="1"/>
  <c r="H2852" i="46"/>
  <c r="K2852" i="46" s="1"/>
  <c r="H3760" i="46"/>
  <c r="K3760" i="46" s="1"/>
  <c r="H3914" i="46"/>
  <c r="K3914" i="46" s="1"/>
  <c r="H1468" i="46"/>
  <c r="K1468" i="46" s="1"/>
  <c r="H1749" i="46"/>
  <c r="K1749" i="46" s="1"/>
  <c r="H1281" i="46"/>
  <c r="K1281" i="46" s="1"/>
  <c r="H8" i="46"/>
  <c r="K8" i="46" s="1"/>
  <c r="H3636" i="46"/>
  <c r="K3636" i="46" s="1"/>
  <c r="H137" i="46"/>
  <c r="K137" i="46" s="1"/>
  <c r="H407" i="46"/>
  <c r="K407" i="46" s="1"/>
  <c r="H659" i="46"/>
  <c r="K659" i="46" s="1"/>
  <c r="H1150" i="46"/>
  <c r="K1150" i="46" s="1"/>
  <c r="H1606" i="46"/>
  <c r="K1606" i="46" s="1"/>
  <c r="H1742" i="46"/>
  <c r="K1742" i="46" s="1"/>
  <c r="H4112" i="46"/>
  <c r="K4112" i="46" s="1"/>
  <c r="H1572" i="46"/>
  <c r="K1572" i="46" s="1"/>
  <c r="H644" i="46"/>
  <c r="K644" i="46" s="1"/>
  <c r="H940" i="46"/>
  <c r="K940" i="46" s="1"/>
  <c r="H1100" i="46"/>
  <c r="K1100" i="46" s="1"/>
  <c r="H3704" i="46"/>
  <c r="K3704" i="46" s="1"/>
  <c r="H3919" i="46"/>
  <c r="K3919" i="46" s="1"/>
  <c r="H1271" i="46"/>
  <c r="K1271" i="46" s="1"/>
  <c r="H524" i="46"/>
  <c r="K524" i="46" s="1"/>
  <c r="H543" i="46"/>
  <c r="K543" i="46" s="1"/>
  <c r="H709" i="46"/>
  <c r="K709" i="46" s="1"/>
  <c r="H770" i="46"/>
  <c r="K770" i="46" s="1"/>
  <c r="H3755" i="46"/>
  <c r="K3755" i="46" s="1"/>
  <c r="H3879" i="46"/>
  <c r="K3879" i="46" s="1"/>
  <c r="H275" i="46"/>
  <c r="K275" i="46" s="1"/>
  <c r="H496" i="46"/>
  <c r="K496" i="46" s="1"/>
  <c r="H529" i="46"/>
  <c r="K529" i="46" s="1"/>
  <c r="H909" i="46"/>
  <c r="K909" i="46" s="1"/>
  <c r="H1029" i="46"/>
  <c r="K1029" i="46" s="1"/>
  <c r="H4138" i="46"/>
  <c r="H236" i="46"/>
  <c r="K236" i="46" s="1"/>
  <c r="H95" i="46"/>
  <c r="K95" i="46" s="1"/>
  <c r="H626" i="46"/>
  <c r="K626" i="46" s="1"/>
  <c r="H677" i="46"/>
  <c r="K677" i="46" s="1"/>
  <c r="H714" i="46"/>
  <c r="K714" i="46" s="1"/>
  <c r="H1249" i="46"/>
  <c r="K1249" i="46" s="1"/>
  <c r="H1565" i="46"/>
  <c r="K1565" i="46" s="1"/>
  <c r="H1904" i="46"/>
  <c r="K1904" i="46" s="1"/>
  <c r="H143" i="46"/>
  <c r="K143" i="46" s="1"/>
  <c r="H1344" i="46"/>
  <c r="K1344" i="46" s="1"/>
  <c r="H1645" i="46"/>
  <c r="K1645" i="46" s="1"/>
  <c r="H1724" i="46"/>
  <c r="K1724" i="46" s="1"/>
  <c r="H2641" i="46"/>
  <c r="K2641" i="46" s="1"/>
  <c r="H3884" i="46"/>
  <c r="K3884" i="46" s="1"/>
  <c r="H3966" i="46"/>
  <c r="K3966" i="46" s="1"/>
  <c r="H4088" i="46" l="1"/>
  <c r="K4088" i="46" s="1"/>
  <c r="K4089" i="46"/>
  <c r="H3788" i="46"/>
  <c r="K3788" i="46" s="1"/>
  <c r="K3789" i="46"/>
  <c r="H2831" i="46"/>
  <c r="K2831" i="46" s="1"/>
  <c r="K2832" i="46"/>
  <c r="H2481" i="46"/>
  <c r="K2481" i="46" s="1"/>
  <c r="K2482" i="46"/>
  <c r="H614" i="46"/>
  <c r="K614" i="46" s="1"/>
  <c r="K618" i="46"/>
  <c r="H3270" i="46"/>
  <c r="K3270" i="46" s="1"/>
  <c r="K3271" i="46"/>
  <c r="H367" i="46"/>
  <c r="K367" i="46" s="1"/>
  <c r="K368" i="46"/>
  <c r="H2190" i="46"/>
  <c r="K2190" i="46" s="1"/>
  <c r="K2191" i="46"/>
  <c r="H3520" i="46"/>
  <c r="K3521" i="46"/>
  <c r="H402" i="46"/>
  <c r="K402" i="46" s="1"/>
  <c r="K403" i="46"/>
  <c r="H2757" i="46"/>
  <c r="K2757" i="46" s="1"/>
  <c r="K2758" i="46"/>
  <c r="H2621" i="46"/>
  <c r="K2621" i="46" s="1"/>
  <c r="K2622" i="46"/>
  <c r="H4137" i="46"/>
  <c r="K4137" i="46" s="1"/>
  <c r="K4138" i="46"/>
  <c r="H3029" i="46"/>
  <c r="K3029" i="46" s="1"/>
  <c r="K3030" i="46"/>
  <c r="H2226" i="46"/>
  <c r="K2226" i="46" s="1"/>
  <c r="K2277" i="46"/>
  <c r="H835" i="46"/>
  <c r="K835" i="46" s="1"/>
  <c r="K836" i="46"/>
  <c r="H4104" i="46"/>
  <c r="K4104" i="46" s="1"/>
  <c r="H4203" i="46"/>
  <c r="K4203" i="46" s="1"/>
  <c r="H4015" i="46"/>
  <c r="K4015" i="46" s="1"/>
  <c r="H4074" i="46"/>
  <c r="K4074" i="46" s="1"/>
  <c r="H3965" i="46"/>
  <c r="K3965" i="46" s="1"/>
  <c r="H3913" i="46"/>
  <c r="K3913" i="46" s="1"/>
  <c r="H3878" i="46"/>
  <c r="K3878" i="46" s="1"/>
  <c r="H3754" i="46"/>
  <c r="K3754" i="46" s="1"/>
  <c r="H3719" i="46"/>
  <c r="K3719" i="46" s="1"/>
  <c r="H3696" i="46"/>
  <c r="K3696" i="46" s="1"/>
  <c r="H3627" i="46"/>
  <c r="K3627" i="46" s="1"/>
  <c r="H3217" i="46"/>
  <c r="H2838" i="46"/>
  <c r="H2635" i="46"/>
  <c r="H2280" i="46"/>
  <c r="K2280" i="46" s="1"/>
  <c r="H1894" i="46"/>
  <c r="K1894" i="46" s="1"/>
  <c r="H1741" i="46"/>
  <c r="K1741" i="46" s="1"/>
  <c r="H1636" i="46"/>
  <c r="K1636" i="46" s="1"/>
  <c r="H1708" i="46"/>
  <c r="K1708" i="46" s="1"/>
  <c r="H1459" i="46"/>
  <c r="K1459" i="46" s="1"/>
  <c r="H1442" i="46"/>
  <c r="K1442" i="46" s="1"/>
  <c r="H1248" i="46"/>
  <c r="K1248" i="46" s="1"/>
  <c r="H1144" i="46"/>
  <c r="K1144" i="46" s="1"/>
  <c r="H813" i="46"/>
  <c r="K813" i="46" s="1"/>
  <c r="H1028" i="46"/>
  <c r="K1028" i="46" s="1"/>
  <c r="H976" i="46"/>
  <c r="K976" i="46" s="1"/>
  <c r="H939" i="46"/>
  <c r="K939" i="46" s="1"/>
  <c r="H908" i="46"/>
  <c r="K908" i="46" s="1"/>
  <c r="H874" i="46"/>
  <c r="K874" i="46" s="1"/>
  <c r="H764" i="46"/>
  <c r="K764" i="46" s="1"/>
  <c r="H708" i="46"/>
  <c r="K708" i="46" s="1"/>
  <c r="H671" i="46"/>
  <c r="K671" i="46" s="1"/>
  <c r="H429" i="46"/>
  <c r="K429" i="46" s="1"/>
  <c r="H523" i="46"/>
  <c r="K523" i="46" s="1"/>
  <c r="H490" i="46"/>
  <c r="K490" i="46" s="1"/>
  <c r="H406" i="46"/>
  <c r="K406" i="46" s="1"/>
  <c r="H264" i="46"/>
  <c r="K264" i="46" s="1"/>
  <c r="H114" i="46"/>
  <c r="K114" i="46" s="1"/>
  <c r="H230" i="46"/>
  <c r="K230" i="46" s="1"/>
  <c r="H216" i="46"/>
  <c r="K216" i="46" s="1"/>
  <c r="H142" i="46"/>
  <c r="K142" i="46" s="1"/>
  <c r="H1073" i="46"/>
  <c r="K1073" i="46" s="1"/>
  <c r="H398" i="46"/>
  <c r="K398" i="46" s="1"/>
  <c r="H186" i="46"/>
  <c r="K186" i="46" s="1"/>
  <c r="H212" i="46"/>
  <c r="K212" i="46" s="1"/>
  <c r="K1202" i="46"/>
  <c r="H223" i="46"/>
  <c r="K223" i="46" s="1"/>
  <c r="H1128" i="46"/>
  <c r="K1128" i="46" s="1"/>
  <c r="H801" i="46"/>
  <c r="K801" i="46" s="1"/>
  <c r="H1006" i="46"/>
  <c r="K1006" i="46" s="1"/>
  <c r="H1222" i="46"/>
  <c r="K1222" i="46" s="1"/>
  <c r="H1087" i="46"/>
  <c r="K1087" i="46" s="1"/>
  <c r="H1140" i="46"/>
  <c r="K1140" i="46" s="1"/>
  <c r="H1235" i="46"/>
  <c r="K1235" i="46" s="1"/>
  <c r="H3863" i="46"/>
  <c r="K3863" i="46" s="1"/>
  <c r="H1122" i="46"/>
  <c r="K1122" i="46" s="1"/>
  <c r="H639" i="46"/>
  <c r="K639" i="46" s="1"/>
  <c r="H1065" i="46"/>
  <c r="K1065" i="46" s="1"/>
  <c r="H625" i="46"/>
  <c r="K625" i="46" s="1"/>
  <c r="H201" i="46"/>
  <c r="K201" i="46" s="1"/>
  <c r="H1118" i="46"/>
  <c r="K1118" i="46" s="1"/>
  <c r="H609" i="46"/>
  <c r="K609" i="46" s="1"/>
  <c r="H1091" i="46"/>
  <c r="K1091" i="46" s="1"/>
  <c r="H1082" i="46"/>
  <c r="K1082" i="46" s="1"/>
  <c r="H1626" i="46"/>
  <c r="K1626" i="46" s="1"/>
  <c r="H193" i="46"/>
  <c r="K193" i="46" s="1"/>
  <c r="H1134" i="46"/>
  <c r="K1134" i="46" s="1"/>
  <c r="H1010" i="46"/>
  <c r="K1010" i="46" s="1"/>
  <c r="H1212" i="46"/>
  <c r="K1212" i="46" s="1"/>
  <c r="H1226" i="46"/>
  <c r="K1226" i="46" s="1"/>
  <c r="H1196" i="46"/>
  <c r="K1196" i="46" s="1"/>
  <c r="H1799" i="46"/>
  <c r="K1799" i="46" s="1"/>
  <c r="H831" i="46"/>
  <c r="K831" i="46" s="1"/>
  <c r="H3715" i="46"/>
  <c r="K3715" i="46" s="1"/>
  <c r="H1188" i="46"/>
  <c r="K1188" i="46" s="1"/>
  <c r="H664" i="46"/>
  <c r="K664" i="46" s="1"/>
  <c r="H1018" i="46"/>
  <c r="K1018" i="46" s="1"/>
  <c r="H1617" i="46"/>
  <c r="K1617" i="46" s="1"/>
  <c r="H1611" i="46"/>
  <c r="K1611" i="46" s="1"/>
  <c r="H1095" i="46"/>
  <c r="K1095" i="46" s="1"/>
  <c r="H805" i="46"/>
  <c r="K805" i="46" s="1"/>
  <c r="H823" i="46"/>
  <c r="K823" i="46" s="1"/>
  <c r="H1060" i="46"/>
  <c r="K1060" i="46" s="1"/>
  <c r="H168" i="46"/>
  <c r="K168" i="46" s="1"/>
  <c r="H1099" i="46"/>
  <c r="K1099" i="46" s="1"/>
  <c r="H631" i="46"/>
  <c r="K631" i="46" s="1"/>
  <c r="H161" i="46"/>
  <c r="K161" i="46" s="1"/>
  <c r="H125" i="46"/>
  <c r="K125" i="46" s="1"/>
  <c r="H62" i="46"/>
  <c r="K62" i="46" s="1"/>
  <c r="H859" i="46"/>
  <c r="K859" i="46" s="1"/>
  <c r="H1976" i="46"/>
  <c r="K1976" i="46" s="1"/>
  <c r="H1218" i="46"/>
  <c r="K1218" i="46" s="1"/>
  <c r="H1069" i="46"/>
  <c r="K1069" i="46" s="1"/>
  <c r="H760" i="46"/>
  <c r="K760" i="46" s="1"/>
  <c r="H1242" i="46"/>
  <c r="K1242" i="46" s="1"/>
  <c r="H827" i="46"/>
  <c r="K827" i="46" s="1"/>
  <c r="H621" i="46"/>
  <c r="K621" i="46" s="1"/>
  <c r="H809" i="46"/>
  <c r="K809" i="46" s="1"/>
  <c r="H425" i="46"/>
  <c r="K425" i="46" s="1"/>
  <c r="H394" i="46"/>
  <c r="K394" i="46" s="1"/>
  <c r="H133" i="46"/>
  <c r="K133" i="46" s="1"/>
  <c r="H390" i="46"/>
  <c r="K390" i="46" s="1"/>
  <c r="H377" i="46"/>
  <c r="K377" i="46" s="1"/>
  <c r="H75" i="46"/>
  <c r="K75" i="46" s="1"/>
  <c r="H94" i="46"/>
  <c r="K94" i="46" s="1"/>
  <c r="H7" i="46"/>
  <c r="H643" i="46"/>
  <c r="K643" i="46" s="1"/>
  <c r="H1723" i="46"/>
  <c r="K1723" i="46" s="1"/>
  <c r="H1564" i="46"/>
  <c r="K1564" i="46" s="1"/>
  <c r="K7" i="46" l="1"/>
  <c r="H6" i="46"/>
  <c r="H4136" i="46"/>
  <c r="K4136" i="46" s="1"/>
  <c r="H2516" i="46"/>
  <c r="K2516" i="46" s="1"/>
  <c r="K2635" i="46"/>
  <c r="H3473" i="46"/>
  <c r="K3473" i="46" s="1"/>
  <c r="K3520" i="46"/>
  <c r="H2756" i="46"/>
  <c r="K2756" i="46" s="1"/>
  <c r="K2838" i="46"/>
  <c r="H2966" i="46"/>
  <c r="K2966" i="46" s="1"/>
  <c r="K3217" i="46"/>
  <c r="H3787" i="46"/>
  <c r="K3787" i="46" s="1"/>
  <c r="H3626" i="46"/>
  <c r="K3626" i="46" s="1"/>
  <c r="H2080" i="46"/>
  <c r="K2080" i="46" s="1"/>
  <c r="H1893" i="46"/>
  <c r="K1893" i="46" s="1"/>
  <c r="H1247" i="46"/>
  <c r="K1247" i="46" s="1"/>
  <c r="H800" i="46"/>
  <c r="K800" i="46" s="1"/>
  <c r="H263" i="46"/>
  <c r="K263" i="46" s="1"/>
  <c r="H1563" i="46"/>
  <c r="K1563" i="46" s="1"/>
  <c r="H1187" i="46"/>
  <c r="K1187" i="46" s="1"/>
  <c r="H1059" i="46"/>
  <c r="K1059" i="46" s="1"/>
  <c r="H160" i="46"/>
  <c r="K160" i="46" s="1"/>
  <c r="H1740" i="46"/>
  <c r="K1740" i="46" s="1"/>
  <c r="K6" i="46"/>
  <c r="H1635" i="46"/>
  <c r="K1635" i="46" s="1"/>
  <c r="H4014" i="46"/>
  <c r="K4014" i="46" s="1"/>
  <c r="H608" i="46"/>
  <c r="K608" i="46" s="1"/>
  <c r="H2079" i="46" l="1"/>
  <c r="K2079" i="46" s="1"/>
  <c r="H1634" i="46"/>
  <c r="K1634" i="46" s="1"/>
  <c r="H1246" i="46"/>
  <c r="K1246" i="46" s="1"/>
  <c r="H799" i="46"/>
  <c r="K799" i="46" s="1"/>
  <c r="H159" i="46"/>
  <c r="K159" i="46" s="1"/>
  <c r="H5" i="46" l="1"/>
  <c r="B2834" i="46"/>
  <c r="Q1320" i="29"/>
  <c r="U1291" i="29"/>
  <c r="S1291" i="29"/>
  <c r="P1291" i="29"/>
  <c r="L1291" i="29"/>
  <c r="U1290" i="29"/>
  <c r="T1290" i="29"/>
  <c r="S1290" i="29"/>
  <c r="R1290" i="29"/>
  <c r="Q1290" i="29"/>
  <c r="P1290" i="29"/>
  <c r="O1290" i="29"/>
  <c r="N1290" i="29"/>
  <c r="M1290" i="29"/>
  <c r="L1290" i="29"/>
  <c r="K1290" i="29"/>
  <c r="J1290" i="29"/>
  <c r="I1290" i="29"/>
  <c r="H1290" i="29"/>
  <c r="G1290" i="29"/>
  <c r="U1289" i="29"/>
  <c r="T1289" i="29"/>
  <c r="S1289" i="29"/>
  <c r="R1289" i="29"/>
  <c r="Q1289" i="29"/>
  <c r="P1289" i="29"/>
  <c r="O1289" i="29"/>
  <c r="N1289" i="29"/>
  <c r="M1289" i="29"/>
  <c r="L1289" i="29"/>
  <c r="K1289" i="29"/>
  <c r="J1289" i="29"/>
  <c r="I1289" i="29"/>
  <c r="H1289" i="29"/>
  <c r="G1289" i="29"/>
  <c r="U1288" i="29"/>
  <c r="S1288" i="29"/>
  <c r="P1288" i="29"/>
  <c r="L1288" i="29"/>
  <c r="U1287" i="29"/>
  <c r="T1287" i="29"/>
  <c r="S1287" i="29"/>
  <c r="R1287" i="29"/>
  <c r="Q1287" i="29"/>
  <c r="P1287" i="29"/>
  <c r="O1287" i="29"/>
  <c r="N1287" i="29"/>
  <c r="M1287" i="29"/>
  <c r="L1287" i="29"/>
  <c r="K1287" i="29"/>
  <c r="J1287" i="29"/>
  <c r="I1287" i="29"/>
  <c r="H1287" i="29"/>
  <c r="G1287" i="29"/>
  <c r="U1286" i="29"/>
  <c r="S1286" i="29"/>
  <c r="P1286" i="29"/>
  <c r="L1286" i="29"/>
  <c r="U1285" i="29"/>
  <c r="S1285" i="29"/>
  <c r="P1285" i="29"/>
  <c r="L1285" i="29"/>
  <c r="U1284" i="29"/>
  <c r="T1284" i="29"/>
  <c r="S1284" i="29"/>
  <c r="R1284" i="29"/>
  <c r="Q1284" i="29"/>
  <c r="P1284" i="29"/>
  <c r="O1284" i="29"/>
  <c r="N1284" i="29"/>
  <c r="M1284" i="29"/>
  <c r="L1284" i="29"/>
  <c r="K1284" i="29"/>
  <c r="J1284" i="29"/>
  <c r="I1284" i="29"/>
  <c r="H1284" i="29"/>
  <c r="G1284" i="29"/>
  <c r="U1283" i="29"/>
  <c r="S1283" i="29"/>
  <c r="P1283" i="29"/>
  <c r="L1283" i="29"/>
  <c r="U1282" i="29"/>
  <c r="T1282" i="29"/>
  <c r="S1282" i="29"/>
  <c r="R1282" i="29"/>
  <c r="Q1282" i="29"/>
  <c r="P1282" i="29"/>
  <c r="O1282" i="29"/>
  <c r="N1282" i="29"/>
  <c r="M1282" i="29"/>
  <c r="L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P1280" i="29"/>
  <c r="L1280" i="29"/>
  <c r="U1279" i="29"/>
  <c r="T1279" i="29"/>
  <c r="S1279" i="29"/>
  <c r="R1279" i="29"/>
  <c r="Q1279" i="29"/>
  <c r="P1279" i="29"/>
  <c r="O1279" i="29"/>
  <c r="N1279" i="29"/>
  <c r="M1279" i="29"/>
  <c r="L1279" i="29"/>
  <c r="K1279" i="29"/>
  <c r="J1279" i="29"/>
  <c r="I1279" i="29"/>
  <c r="H1279" i="29"/>
  <c r="G1279" i="29"/>
  <c r="U1278" i="29"/>
  <c r="S1278" i="29"/>
  <c r="P1278" i="29"/>
  <c r="L1278" i="29"/>
  <c r="V1277" i="29"/>
  <c r="U1277" i="29"/>
  <c r="T1277" i="29"/>
  <c r="S1277" i="29"/>
  <c r="R1277" i="29"/>
  <c r="Q1277" i="29"/>
  <c r="P1277" i="29"/>
  <c r="O1277" i="29"/>
  <c r="N1277" i="29"/>
  <c r="M1277" i="29"/>
  <c r="L1277" i="29"/>
  <c r="K1277" i="29"/>
  <c r="J1277" i="29"/>
  <c r="I1277" i="29"/>
  <c r="H1277" i="29"/>
  <c r="G1277" i="29"/>
  <c r="V1276" i="29"/>
  <c r="U1276" i="29"/>
  <c r="S1276" i="29"/>
  <c r="P1276" i="29"/>
  <c r="L1276" i="29"/>
  <c r="U1275" i="29"/>
  <c r="T1275" i="29"/>
  <c r="S1275" i="29"/>
  <c r="R1275" i="29"/>
  <c r="Q1275" i="29"/>
  <c r="P1275" i="29"/>
  <c r="O1275" i="29"/>
  <c r="N1275" i="29"/>
  <c r="M1275" i="29"/>
  <c r="L1275" i="29"/>
  <c r="K1275" i="29"/>
  <c r="J1275" i="29"/>
  <c r="I1275" i="29"/>
  <c r="H1275" i="29"/>
  <c r="G1275" i="29"/>
  <c r="U1274" i="29"/>
  <c r="T1274" i="29"/>
  <c r="S1274" i="29"/>
  <c r="R1274" i="29"/>
  <c r="Q1274" i="29"/>
  <c r="P1274" i="29"/>
  <c r="O1274" i="29"/>
  <c r="N1274" i="29"/>
  <c r="M1274" i="29"/>
  <c r="L1274" i="29"/>
  <c r="K1274" i="29"/>
  <c r="J1274" i="29"/>
  <c r="I1274" i="29"/>
  <c r="H1274" i="29"/>
  <c r="G1274" i="29"/>
  <c r="U1273" i="29"/>
  <c r="T1273" i="29"/>
  <c r="S1273" i="29"/>
  <c r="R1273" i="29"/>
  <c r="Q1273" i="29"/>
  <c r="P1273" i="29"/>
  <c r="O1273" i="29"/>
  <c r="N1273" i="29"/>
  <c r="M1273" i="29"/>
  <c r="L1273" i="29"/>
  <c r="K1273" i="29"/>
  <c r="J1273" i="29"/>
  <c r="I1273" i="29"/>
  <c r="H1273" i="29"/>
  <c r="G1273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L1270" i="29"/>
  <c r="K1270" i="29"/>
  <c r="J1270" i="29"/>
  <c r="I1270" i="29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L1268" i="29"/>
  <c r="K1268" i="29"/>
  <c r="J1268" i="29"/>
  <c r="I1268" i="29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L1266" i="29"/>
  <c r="K1266" i="29"/>
  <c r="J1266" i="29"/>
  <c r="I1266" i="29"/>
  <c r="H1266" i="29"/>
  <c r="G1266" i="29"/>
  <c r="U1265" i="29"/>
  <c r="S1265" i="29"/>
  <c r="P1265" i="29"/>
  <c r="L1265" i="29"/>
  <c r="U1264" i="29"/>
  <c r="T1264" i="29"/>
  <c r="S1264" i="29"/>
  <c r="R1264" i="29"/>
  <c r="Q1264" i="29"/>
  <c r="P1264" i="29"/>
  <c r="O1264" i="29"/>
  <c r="N1264" i="29"/>
  <c r="M1264" i="29"/>
  <c r="L1264" i="29"/>
  <c r="K1264" i="29"/>
  <c r="J1264" i="29"/>
  <c r="I1264" i="29"/>
  <c r="H1264" i="29"/>
  <c r="G1264" i="29"/>
  <c r="U1263" i="29"/>
  <c r="S1263" i="29"/>
  <c r="P1263" i="29"/>
  <c r="L1263" i="29"/>
  <c r="U1262" i="29"/>
  <c r="T1262" i="29"/>
  <c r="S1262" i="29"/>
  <c r="R1262" i="29"/>
  <c r="Q1262" i="29"/>
  <c r="P1262" i="29"/>
  <c r="O1262" i="29"/>
  <c r="N1262" i="29"/>
  <c r="M1262" i="29"/>
  <c r="L1262" i="29"/>
  <c r="K1262" i="29"/>
  <c r="J1262" i="29"/>
  <c r="I1262" i="29"/>
  <c r="H1262" i="29"/>
  <c r="G1262" i="29"/>
  <c r="U1261" i="29"/>
  <c r="T1261" i="29"/>
  <c r="S1261" i="29"/>
  <c r="R1261" i="29"/>
  <c r="Q1261" i="29"/>
  <c r="P1261" i="29"/>
  <c r="O1261" i="29"/>
  <c r="N1261" i="29"/>
  <c r="M1261" i="29"/>
  <c r="L1261" i="29"/>
  <c r="K1261" i="29"/>
  <c r="J1261" i="29"/>
  <c r="I1261" i="29"/>
  <c r="H1261" i="29"/>
  <c r="G1261" i="29"/>
  <c r="U1260" i="29"/>
  <c r="S1260" i="29"/>
  <c r="P1260" i="29"/>
  <c r="L1260" i="29"/>
  <c r="U1259" i="29"/>
  <c r="T1259" i="29"/>
  <c r="S1259" i="29"/>
  <c r="R1259" i="29"/>
  <c r="Q1259" i="29"/>
  <c r="P1259" i="29"/>
  <c r="O1259" i="29"/>
  <c r="N1259" i="29"/>
  <c r="M1259" i="29"/>
  <c r="L1259" i="29"/>
  <c r="K1259" i="29"/>
  <c r="J1259" i="29"/>
  <c r="I1259" i="29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U1255" i="29"/>
  <c r="T1255" i="29"/>
  <c r="S1255" i="29"/>
  <c r="R1255" i="29"/>
  <c r="Q1255" i="29"/>
  <c r="P1255" i="29"/>
  <c r="O1255" i="29"/>
  <c r="N1255" i="29"/>
  <c r="M1255" i="29"/>
  <c r="L1255" i="29"/>
  <c r="K1255" i="29"/>
  <c r="J1255" i="29"/>
  <c r="I1255" i="29"/>
  <c r="H1255" i="29"/>
  <c r="G1255" i="29"/>
  <c r="U1254" i="29"/>
  <c r="T1254" i="29"/>
  <c r="S1254" i="29"/>
  <c r="R1254" i="29"/>
  <c r="Q1254" i="29"/>
  <c r="P1254" i="29"/>
  <c r="O1254" i="29"/>
  <c r="N1254" i="29"/>
  <c r="M1254" i="29"/>
  <c r="L1254" i="29"/>
  <c r="K1254" i="29"/>
  <c r="J1254" i="29"/>
  <c r="I1254" i="29"/>
  <c r="H1254" i="29"/>
  <c r="G1254" i="29"/>
  <c r="U1253" i="29"/>
  <c r="S1253" i="29"/>
  <c r="P1253" i="29"/>
  <c r="L1253" i="29"/>
  <c r="U1252" i="29"/>
  <c r="T1252" i="29"/>
  <c r="S1252" i="29"/>
  <c r="R1252" i="29"/>
  <c r="Q1252" i="29"/>
  <c r="P1252" i="29"/>
  <c r="O1252" i="29"/>
  <c r="N1252" i="29"/>
  <c r="M1252" i="29"/>
  <c r="L1252" i="29"/>
  <c r="K1252" i="29"/>
  <c r="J1252" i="29"/>
  <c r="I1252" i="29"/>
  <c r="H1252" i="29"/>
  <c r="G1252" i="29"/>
  <c r="U1251" i="29"/>
  <c r="S1251" i="29"/>
  <c r="P1251" i="29"/>
  <c r="L1251" i="29"/>
  <c r="U1250" i="29"/>
  <c r="T1250" i="29"/>
  <c r="S1250" i="29"/>
  <c r="R1250" i="29"/>
  <c r="Q1250" i="29"/>
  <c r="P1250" i="29"/>
  <c r="O1250" i="29"/>
  <c r="N1250" i="29"/>
  <c r="M1250" i="29"/>
  <c r="L1250" i="29"/>
  <c r="K1250" i="29"/>
  <c r="J1250" i="29"/>
  <c r="I1250" i="29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U1245" i="29"/>
  <c r="T1245" i="29"/>
  <c r="S1245" i="29"/>
  <c r="R1245" i="29"/>
  <c r="Q1245" i="29"/>
  <c r="P1245" i="29"/>
  <c r="O1245" i="29"/>
  <c r="N1245" i="29"/>
  <c r="M1245" i="29"/>
  <c r="L1245" i="29"/>
  <c r="K1245" i="29"/>
  <c r="J1245" i="29"/>
  <c r="I1245" i="29"/>
  <c r="H1245" i="29"/>
  <c r="G1245" i="29"/>
  <c r="U1244" i="29"/>
  <c r="S1244" i="29"/>
  <c r="P1244" i="29"/>
  <c r="L1244" i="29"/>
  <c r="U1243" i="29"/>
  <c r="T1243" i="29"/>
  <c r="S1243" i="29"/>
  <c r="R1243" i="29"/>
  <c r="Q1243" i="29"/>
  <c r="P1243" i="29"/>
  <c r="O1243" i="29"/>
  <c r="N1243" i="29"/>
  <c r="M1243" i="29"/>
  <c r="L1243" i="29"/>
  <c r="K1243" i="29"/>
  <c r="J1243" i="29"/>
  <c r="I1243" i="29"/>
  <c r="H1243" i="29"/>
  <c r="G1243" i="29"/>
  <c r="U1242" i="29"/>
  <c r="S1242" i="29"/>
  <c r="P1242" i="29"/>
  <c r="L1242" i="29"/>
  <c r="U1241" i="29"/>
  <c r="T1241" i="29"/>
  <c r="S1241" i="29"/>
  <c r="R1241" i="29"/>
  <c r="Q1241" i="29"/>
  <c r="P1241" i="29"/>
  <c r="O1241" i="29"/>
  <c r="N1241" i="29"/>
  <c r="M1241" i="29"/>
  <c r="L1241" i="29"/>
  <c r="K1241" i="29"/>
  <c r="J1241" i="29"/>
  <c r="I1241" i="29"/>
  <c r="H1241" i="29"/>
  <c r="G1241" i="29"/>
  <c r="U1240" i="29"/>
  <c r="S1240" i="29"/>
  <c r="P1240" i="29"/>
  <c r="L1240" i="29"/>
  <c r="U1239" i="29"/>
  <c r="S1239" i="29"/>
  <c r="P1239" i="29"/>
  <c r="L1239" i="29"/>
  <c r="U1238" i="29"/>
  <c r="T1238" i="29"/>
  <c r="S1238" i="29"/>
  <c r="R1238" i="29"/>
  <c r="Q1238" i="29"/>
  <c r="P1238" i="29"/>
  <c r="O1238" i="29"/>
  <c r="N1238" i="29"/>
  <c r="M1238" i="29"/>
  <c r="L1238" i="29"/>
  <c r="K1238" i="29"/>
  <c r="J1238" i="29"/>
  <c r="I1238" i="29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L1234" i="29"/>
  <c r="U1233" i="29"/>
  <c r="T1233" i="29"/>
  <c r="S1233" i="29"/>
  <c r="R1233" i="29"/>
  <c r="Q1233" i="29"/>
  <c r="P1233" i="29"/>
  <c r="O1233" i="29"/>
  <c r="N1233" i="29"/>
  <c r="M1233" i="29"/>
  <c r="L1233" i="29"/>
  <c r="K1233" i="29"/>
  <c r="J1233" i="29"/>
  <c r="I1233" i="29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U1224" i="29"/>
  <c r="T1224" i="29"/>
  <c r="S1224" i="29"/>
  <c r="R1224" i="29"/>
  <c r="Q1224" i="29"/>
  <c r="P1224" i="29"/>
  <c r="O1224" i="29"/>
  <c r="N1224" i="29"/>
  <c r="M1224" i="29"/>
  <c r="L1224" i="29"/>
  <c r="K1224" i="29"/>
  <c r="J1224" i="29"/>
  <c r="I1224" i="29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U1218" i="29"/>
  <c r="T1218" i="29"/>
  <c r="S1218" i="29"/>
  <c r="R1218" i="29"/>
  <c r="Q1218" i="29"/>
  <c r="P1218" i="29"/>
  <c r="O1218" i="29"/>
  <c r="N1218" i="29"/>
  <c r="M1218" i="29"/>
  <c r="L1218" i="29"/>
  <c r="K1218" i="29"/>
  <c r="J1218" i="29"/>
  <c r="I1218" i="29"/>
  <c r="H1218" i="29"/>
  <c r="G1218" i="29"/>
  <c r="U1217" i="29"/>
  <c r="S1217" i="29"/>
  <c r="P1217" i="29"/>
  <c r="L1217" i="29"/>
  <c r="U1216" i="29"/>
  <c r="S1216" i="29"/>
  <c r="P1216" i="29"/>
  <c r="L1216" i="29"/>
  <c r="U1215" i="29"/>
  <c r="S1215" i="29"/>
  <c r="P1215" i="29"/>
  <c r="L1215" i="29"/>
  <c r="U1214" i="29"/>
  <c r="T1214" i="29"/>
  <c r="S1214" i="29"/>
  <c r="R1214" i="29"/>
  <c r="Q1214" i="29"/>
  <c r="P1214" i="29"/>
  <c r="O1214" i="29"/>
  <c r="N1214" i="29"/>
  <c r="M1214" i="29"/>
  <c r="L1214" i="29"/>
  <c r="K1214" i="29"/>
  <c r="J1214" i="29"/>
  <c r="I1214" i="29"/>
  <c r="H1214" i="29"/>
  <c r="G1214" i="29"/>
  <c r="U1213" i="29"/>
  <c r="S1213" i="29"/>
  <c r="P1213" i="29"/>
  <c r="L1213" i="29"/>
  <c r="U1212" i="29"/>
  <c r="S1212" i="29"/>
  <c r="P1212" i="29"/>
  <c r="L1212" i="29"/>
  <c r="U1211" i="29"/>
  <c r="T1211" i="29"/>
  <c r="S1211" i="29"/>
  <c r="R1211" i="29"/>
  <c r="Q1211" i="29"/>
  <c r="P1211" i="29"/>
  <c r="O1211" i="29"/>
  <c r="N1211" i="29"/>
  <c r="M1211" i="29"/>
  <c r="L1211" i="29"/>
  <c r="K1211" i="29"/>
  <c r="J1211" i="29"/>
  <c r="I1211" i="29"/>
  <c r="H1211" i="29"/>
  <c r="G1211" i="29"/>
  <c r="U1210" i="29"/>
  <c r="S1210" i="29"/>
  <c r="P1210" i="29"/>
  <c r="L1210" i="29"/>
  <c r="V1209" i="29"/>
  <c r="U1209" i="29"/>
  <c r="T1209" i="29"/>
  <c r="S1209" i="29"/>
  <c r="R1209" i="29"/>
  <c r="Q1209" i="29"/>
  <c r="P1209" i="29"/>
  <c r="O1209" i="29"/>
  <c r="N1209" i="29"/>
  <c r="M1209" i="29"/>
  <c r="L1209" i="29"/>
  <c r="K1209" i="29"/>
  <c r="J1209" i="29"/>
  <c r="I1209" i="29"/>
  <c r="H1209" i="29"/>
  <c r="G1209" i="29"/>
  <c r="V1208" i="29"/>
  <c r="U1208" i="29"/>
  <c r="S1208" i="29"/>
  <c r="P1208" i="29"/>
  <c r="L1208" i="29"/>
  <c r="U1207" i="29"/>
  <c r="T1207" i="29"/>
  <c r="S1207" i="29"/>
  <c r="R1207" i="29"/>
  <c r="Q1207" i="29"/>
  <c r="P1207" i="29"/>
  <c r="O1207" i="29"/>
  <c r="N1207" i="29"/>
  <c r="M1207" i="29"/>
  <c r="L1207" i="29"/>
  <c r="K1207" i="29"/>
  <c r="J1207" i="29"/>
  <c r="I1207" i="29"/>
  <c r="H1207" i="29"/>
  <c r="G1207" i="29"/>
  <c r="U1206" i="29"/>
  <c r="T1206" i="29"/>
  <c r="S1206" i="29"/>
  <c r="R1206" i="29"/>
  <c r="Q1206" i="29"/>
  <c r="P1206" i="29"/>
  <c r="O1206" i="29"/>
  <c r="N1206" i="29"/>
  <c r="M1206" i="29"/>
  <c r="L1206" i="29"/>
  <c r="K1206" i="29"/>
  <c r="J1206" i="29"/>
  <c r="I1206" i="29"/>
  <c r="H1206" i="29"/>
  <c r="G1206" i="29"/>
  <c r="U1205" i="29"/>
  <c r="T1205" i="29"/>
  <c r="S1205" i="29"/>
  <c r="R1205" i="29"/>
  <c r="Q1205" i="29"/>
  <c r="P1205" i="29"/>
  <c r="O1205" i="29"/>
  <c r="N1205" i="29"/>
  <c r="M1205" i="29"/>
  <c r="L1205" i="29"/>
  <c r="K1205" i="29"/>
  <c r="J1205" i="29"/>
  <c r="I1205" i="29"/>
  <c r="H1205" i="29"/>
  <c r="G1205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L1202" i="29"/>
  <c r="K1202" i="29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L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L1198" i="29"/>
  <c r="K1198" i="29"/>
  <c r="J1198" i="29"/>
  <c r="I1198" i="29"/>
  <c r="H1198" i="29"/>
  <c r="G1198" i="29"/>
  <c r="U1197" i="29"/>
  <c r="S1197" i="29"/>
  <c r="P1197" i="29"/>
  <c r="L1197" i="29"/>
  <c r="U1196" i="29"/>
  <c r="T1196" i="29"/>
  <c r="S1196" i="29"/>
  <c r="R1196" i="29"/>
  <c r="Q1196" i="29"/>
  <c r="P1196" i="29"/>
  <c r="O1196" i="29"/>
  <c r="N1196" i="29"/>
  <c r="M1196" i="29"/>
  <c r="L1196" i="29"/>
  <c r="K1196" i="29"/>
  <c r="J1196" i="29"/>
  <c r="I1196" i="29"/>
  <c r="H1196" i="29"/>
  <c r="G1196" i="29"/>
  <c r="U1195" i="29"/>
  <c r="S1195" i="29"/>
  <c r="P1195" i="29"/>
  <c r="L1195" i="29"/>
  <c r="U1194" i="29"/>
  <c r="T1194" i="29"/>
  <c r="S1194" i="29"/>
  <c r="R1194" i="29"/>
  <c r="Q1194" i="29"/>
  <c r="P1194" i="29"/>
  <c r="O1194" i="29"/>
  <c r="N1194" i="29"/>
  <c r="M1194" i="29"/>
  <c r="L1194" i="29"/>
  <c r="K1194" i="29"/>
  <c r="J1194" i="29"/>
  <c r="I1194" i="29"/>
  <c r="H1194" i="29"/>
  <c r="G1194" i="29"/>
  <c r="U1193" i="29"/>
  <c r="T1193" i="29"/>
  <c r="S1193" i="29"/>
  <c r="R1193" i="29"/>
  <c r="Q1193" i="29"/>
  <c r="P1193" i="29"/>
  <c r="O1193" i="29"/>
  <c r="N1193" i="29"/>
  <c r="M1193" i="29"/>
  <c r="L1193" i="29"/>
  <c r="K1193" i="29"/>
  <c r="J1193" i="29"/>
  <c r="I1193" i="29"/>
  <c r="H1193" i="29"/>
  <c r="G1193" i="29"/>
  <c r="U1192" i="29"/>
  <c r="S1192" i="29"/>
  <c r="P1192" i="29"/>
  <c r="L1192" i="29"/>
  <c r="U1191" i="29"/>
  <c r="T1191" i="29"/>
  <c r="S1191" i="29"/>
  <c r="R1191" i="29"/>
  <c r="Q1191" i="29"/>
  <c r="P1191" i="29"/>
  <c r="O1191" i="29"/>
  <c r="N1191" i="29"/>
  <c r="M1191" i="29"/>
  <c r="L1191" i="29"/>
  <c r="K1191" i="29"/>
  <c r="J1191" i="29"/>
  <c r="I1191" i="29"/>
  <c r="H1191" i="29"/>
  <c r="G1191" i="29"/>
  <c r="U1190" i="29"/>
  <c r="S1190" i="29"/>
  <c r="P1190" i="29"/>
  <c r="L1190" i="29"/>
  <c r="U1189" i="29"/>
  <c r="S1189" i="29"/>
  <c r="P1189" i="29"/>
  <c r="L1189" i="29"/>
  <c r="U1188" i="29"/>
  <c r="S1188" i="29"/>
  <c r="P1188" i="29"/>
  <c r="L1188" i="29"/>
  <c r="U1187" i="29"/>
  <c r="T1187" i="29"/>
  <c r="S1187" i="29"/>
  <c r="R1187" i="29"/>
  <c r="Q1187" i="29"/>
  <c r="P1187" i="29"/>
  <c r="O1187" i="29"/>
  <c r="N1187" i="29"/>
  <c r="M1187" i="29"/>
  <c r="L1187" i="29"/>
  <c r="K1187" i="29"/>
  <c r="J1187" i="29"/>
  <c r="I1187" i="29"/>
  <c r="H1187" i="29"/>
  <c r="G1187" i="29"/>
  <c r="U1186" i="29"/>
  <c r="T1186" i="29"/>
  <c r="S1186" i="29"/>
  <c r="R1186" i="29"/>
  <c r="Q1186" i="29"/>
  <c r="P1186" i="29"/>
  <c r="O1186" i="29"/>
  <c r="N1186" i="29"/>
  <c r="M1186" i="29"/>
  <c r="L1186" i="29"/>
  <c r="K1186" i="29"/>
  <c r="J1186" i="29"/>
  <c r="I1186" i="29"/>
  <c r="H1186" i="29"/>
  <c r="G1186" i="29"/>
  <c r="L1185" i="29"/>
  <c r="U1184" i="29"/>
  <c r="T1184" i="29"/>
  <c r="S1184" i="29"/>
  <c r="R1184" i="29"/>
  <c r="Q1184" i="29"/>
  <c r="P1184" i="29"/>
  <c r="O1184" i="29"/>
  <c r="N1184" i="29"/>
  <c r="M1184" i="29"/>
  <c r="L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L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P1179" i="29"/>
  <c r="L1179" i="29"/>
  <c r="L1178" i="29"/>
  <c r="U1177" i="29"/>
  <c r="T1177" i="29"/>
  <c r="S1177" i="29"/>
  <c r="R1177" i="29"/>
  <c r="Q1177" i="29"/>
  <c r="P1177" i="29"/>
  <c r="O1177" i="29"/>
  <c r="N1177" i="29"/>
  <c r="M1177" i="29"/>
  <c r="L1177" i="29"/>
  <c r="K1177" i="29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L1175" i="29"/>
  <c r="K1175" i="29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L1173" i="29"/>
  <c r="K1173" i="29"/>
  <c r="J1173" i="29"/>
  <c r="I1173" i="29"/>
  <c r="H1173" i="29"/>
  <c r="G1173" i="29"/>
  <c r="U1172" i="29"/>
  <c r="S1172" i="29"/>
  <c r="P1172" i="29"/>
  <c r="L1172" i="29"/>
  <c r="L1171" i="29"/>
  <c r="U1170" i="29"/>
  <c r="T1170" i="29"/>
  <c r="S1170" i="29"/>
  <c r="R1170" i="29"/>
  <c r="Q1170" i="29"/>
  <c r="P1170" i="29"/>
  <c r="O1170" i="29"/>
  <c r="N1170" i="29"/>
  <c r="M1170" i="29"/>
  <c r="L1170" i="29"/>
  <c r="K1170" i="29"/>
  <c r="J1170" i="29"/>
  <c r="I1170" i="29"/>
  <c r="H1170" i="29"/>
  <c r="G1170" i="29"/>
  <c r="U1169" i="29"/>
  <c r="S1169" i="29"/>
  <c r="P1169" i="29"/>
  <c r="L1169" i="29"/>
  <c r="U1168" i="29"/>
  <c r="S1168" i="29"/>
  <c r="P1168" i="29"/>
  <c r="L1168" i="29"/>
  <c r="L1167" i="29"/>
  <c r="U1166" i="29"/>
  <c r="T1166" i="29"/>
  <c r="S1166" i="29"/>
  <c r="R1166" i="29"/>
  <c r="Q1166" i="29"/>
  <c r="P1166" i="29"/>
  <c r="O1166" i="29"/>
  <c r="N1166" i="29"/>
  <c r="M1166" i="29"/>
  <c r="L1166" i="29"/>
  <c r="K1166" i="29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U1157" i="29"/>
  <c r="T1157" i="29"/>
  <c r="S1157" i="29"/>
  <c r="R1157" i="29"/>
  <c r="Q1157" i="29"/>
  <c r="P1157" i="29"/>
  <c r="O1157" i="29"/>
  <c r="N1157" i="29"/>
  <c r="M1157" i="29"/>
  <c r="L1157" i="29"/>
  <c r="K1157" i="29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U1151" i="29"/>
  <c r="T1151" i="29"/>
  <c r="S1151" i="29"/>
  <c r="R1151" i="29"/>
  <c r="Q1151" i="29"/>
  <c r="P1151" i="29"/>
  <c r="O1151" i="29"/>
  <c r="N1151" i="29"/>
  <c r="M1151" i="29"/>
  <c r="L1151" i="29"/>
  <c r="K1151" i="29"/>
  <c r="J1151" i="29"/>
  <c r="I1151" i="29"/>
  <c r="H1151" i="29"/>
  <c r="G1151" i="29"/>
  <c r="U1150" i="29"/>
  <c r="S1150" i="29"/>
  <c r="P1150" i="29"/>
  <c r="L1150" i="29"/>
  <c r="U1149" i="29"/>
  <c r="S1149" i="29"/>
  <c r="P1149" i="29"/>
  <c r="L1149" i="29"/>
  <c r="L1148" i="29"/>
  <c r="U1147" i="29"/>
  <c r="T1147" i="29"/>
  <c r="S1147" i="29"/>
  <c r="R1147" i="29"/>
  <c r="Q1147" i="29"/>
  <c r="P1147" i="29"/>
  <c r="O1147" i="29"/>
  <c r="N1147" i="29"/>
  <c r="M1147" i="29"/>
  <c r="L1147" i="29"/>
  <c r="K1147" i="29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L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L1142" i="29"/>
  <c r="K1142" i="29"/>
  <c r="J1142" i="29"/>
  <c r="I1142" i="29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L1140" i="29"/>
  <c r="K1140" i="29"/>
  <c r="J1140" i="29"/>
  <c r="I1140" i="29"/>
  <c r="H1140" i="29"/>
  <c r="G1140" i="29"/>
  <c r="U1139" i="29"/>
  <c r="T1139" i="29"/>
  <c r="S1139" i="29"/>
  <c r="R1139" i="29"/>
  <c r="Q1139" i="29"/>
  <c r="P1139" i="29"/>
  <c r="O1139" i="29"/>
  <c r="N1139" i="29"/>
  <c r="M1139" i="29"/>
  <c r="L1139" i="29"/>
  <c r="K1139" i="29"/>
  <c r="J1139" i="29"/>
  <c r="I1139" i="29"/>
  <c r="H1139" i="29"/>
  <c r="G1139" i="29"/>
  <c r="U1138" i="29"/>
  <c r="T1138" i="29"/>
  <c r="S1138" i="29"/>
  <c r="R1138" i="29"/>
  <c r="Q1138" i="29"/>
  <c r="P1138" i="29"/>
  <c r="O1138" i="29"/>
  <c r="N1138" i="29"/>
  <c r="M1138" i="29"/>
  <c r="L1138" i="29"/>
  <c r="K1138" i="29"/>
  <c r="J1138" i="29"/>
  <c r="I1138" i="29"/>
  <c r="H1138" i="29"/>
  <c r="G1138" i="29"/>
  <c r="U1137" i="29"/>
  <c r="S1137" i="29"/>
  <c r="P1137" i="29"/>
  <c r="L1137" i="29"/>
  <c r="U1136" i="29"/>
  <c r="T1136" i="29"/>
  <c r="S1136" i="29"/>
  <c r="R1136" i="29"/>
  <c r="Q1136" i="29"/>
  <c r="P1136" i="29"/>
  <c r="O1136" i="29"/>
  <c r="N1136" i="29"/>
  <c r="M1136" i="29"/>
  <c r="L1136" i="29"/>
  <c r="K1136" i="29"/>
  <c r="J1136" i="29"/>
  <c r="I1136" i="29"/>
  <c r="H1136" i="29"/>
  <c r="G1136" i="29"/>
  <c r="U1135" i="29"/>
  <c r="S1135" i="29"/>
  <c r="P1135" i="29"/>
  <c r="L1135" i="29"/>
  <c r="U1134" i="29"/>
  <c r="T1134" i="29"/>
  <c r="S1134" i="29"/>
  <c r="R1134" i="29"/>
  <c r="Q1134" i="29"/>
  <c r="P1134" i="29"/>
  <c r="O1134" i="29"/>
  <c r="N1134" i="29"/>
  <c r="M1134" i="29"/>
  <c r="L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U1130" i="29"/>
  <c r="T1130" i="29"/>
  <c r="S1130" i="29"/>
  <c r="R1130" i="29"/>
  <c r="Q1130" i="29"/>
  <c r="P1130" i="29"/>
  <c r="O1130" i="29"/>
  <c r="N1130" i="29"/>
  <c r="M1130" i="29"/>
  <c r="L1130" i="29"/>
  <c r="K1130" i="29"/>
  <c r="J1130" i="29"/>
  <c r="I1130" i="29"/>
  <c r="H1130" i="29"/>
  <c r="G1130" i="29"/>
  <c r="U1129" i="29"/>
  <c r="T1129" i="29"/>
  <c r="S1129" i="29"/>
  <c r="R1129" i="29"/>
  <c r="Q1129" i="29"/>
  <c r="P1129" i="29"/>
  <c r="O1129" i="29"/>
  <c r="N1129" i="29"/>
  <c r="M1129" i="29"/>
  <c r="L1129" i="29"/>
  <c r="K1129" i="29"/>
  <c r="J1129" i="29"/>
  <c r="I1129" i="29"/>
  <c r="H1129" i="29"/>
  <c r="G1129" i="29"/>
  <c r="U1128" i="29"/>
  <c r="S1128" i="29"/>
  <c r="P1128" i="29"/>
  <c r="L1128" i="29"/>
  <c r="U1127" i="29"/>
  <c r="T1127" i="29"/>
  <c r="S1127" i="29"/>
  <c r="R1127" i="29"/>
  <c r="Q1127" i="29"/>
  <c r="P1127" i="29"/>
  <c r="O1127" i="29"/>
  <c r="N1127" i="29"/>
  <c r="M1127" i="29"/>
  <c r="L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P1125" i="29"/>
  <c r="L1125" i="29"/>
  <c r="U1124" i="29"/>
  <c r="T1124" i="29"/>
  <c r="S1124" i="29"/>
  <c r="R1124" i="29"/>
  <c r="Q1124" i="29"/>
  <c r="P1124" i="29"/>
  <c r="O1124" i="29"/>
  <c r="N1124" i="29"/>
  <c r="M1124" i="29"/>
  <c r="L1124" i="29"/>
  <c r="K1124" i="29"/>
  <c r="J1124" i="29"/>
  <c r="I1124" i="29"/>
  <c r="H1124" i="29"/>
  <c r="G1124" i="29"/>
  <c r="U1123" i="29"/>
  <c r="S1123" i="29"/>
  <c r="P1123" i="29"/>
  <c r="L1123" i="29"/>
  <c r="U1122" i="29"/>
  <c r="T1122" i="29"/>
  <c r="S1122" i="29"/>
  <c r="R1122" i="29"/>
  <c r="Q1122" i="29"/>
  <c r="P1122" i="29"/>
  <c r="O1122" i="29"/>
  <c r="N1122" i="29"/>
  <c r="M1122" i="29"/>
  <c r="L1122" i="29"/>
  <c r="K1122" i="29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U1118" i="29"/>
  <c r="T1118" i="29"/>
  <c r="S1118" i="29"/>
  <c r="R1118" i="29"/>
  <c r="Q1118" i="29"/>
  <c r="P1118" i="29"/>
  <c r="O1118" i="29"/>
  <c r="N1118" i="29"/>
  <c r="M1118" i="29"/>
  <c r="L1118" i="29"/>
  <c r="K1118" i="29"/>
  <c r="J1118" i="29"/>
  <c r="I1118" i="29"/>
  <c r="H1118" i="29"/>
  <c r="G1118" i="29"/>
  <c r="U1117" i="29"/>
  <c r="T1117" i="29"/>
  <c r="S1117" i="29"/>
  <c r="R1117" i="29"/>
  <c r="Q1117" i="29"/>
  <c r="P1117" i="29"/>
  <c r="O1117" i="29"/>
  <c r="N1117" i="29"/>
  <c r="M1117" i="29"/>
  <c r="L1117" i="29"/>
  <c r="K1117" i="29"/>
  <c r="J1117" i="29"/>
  <c r="I1117" i="29"/>
  <c r="H1117" i="29"/>
  <c r="G1117" i="29"/>
  <c r="U1116" i="29"/>
  <c r="S1116" i="29"/>
  <c r="P1116" i="29"/>
  <c r="L1116" i="29"/>
  <c r="U1115" i="29"/>
  <c r="T1115" i="29"/>
  <c r="S1115" i="29"/>
  <c r="R1115" i="29"/>
  <c r="Q1115" i="29"/>
  <c r="P1115" i="29"/>
  <c r="O1115" i="29"/>
  <c r="N1115" i="29"/>
  <c r="M1115" i="29"/>
  <c r="L1115" i="29"/>
  <c r="K1115" i="29"/>
  <c r="J1115" i="29"/>
  <c r="I1115" i="29"/>
  <c r="H1115" i="29"/>
  <c r="G1115" i="29"/>
  <c r="U1114" i="29"/>
  <c r="S1114" i="29"/>
  <c r="P1114" i="29"/>
  <c r="L1114" i="29"/>
  <c r="U1113" i="29"/>
  <c r="T1113" i="29"/>
  <c r="S1113" i="29"/>
  <c r="R1113" i="29"/>
  <c r="Q1113" i="29"/>
  <c r="P1113" i="29"/>
  <c r="O1113" i="29"/>
  <c r="N1113" i="29"/>
  <c r="M1113" i="29"/>
  <c r="L1113" i="29"/>
  <c r="K1113" i="29"/>
  <c r="J1113" i="29"/>
  <c r="I1113" i="29"/>
  <c r="H1113" i="29"/>
  <c r="G1113" i="29"/>
  <c r="U1112" i="29"/>
  <c r="S1112" i="29"/>
  <c r="P1112" i="29"/>
  <c r="L1112" i="29"/>
  <c r="U1111" i="29"/>
  <c r="S1111" i="29"/>
  <c r="P1111" i="29"/>
  <c r="L1111" i="29"/>
  <c r="U1110" i="29"/>
  <c r="T1110" i="29"/>
  <c r="S1110" i="29"/>
  <c r="R1110" i="29"/>
  <c r="Q1110" i="29"/>
  <c r="P1110" i="29"/>
  <c r="O1110" i="29"/>
  <c r="N1110" i="29"/>
  <c r="M1110" i="29"/>
  <c r="L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U1104" i="29"/>
  <c r="T1104" i="29"/>
  <c r="S1104" i="29"/>
  <c r="R1104" i="29"/>
  <c r="Q1104" i="29"/>
  <c r="P1104" i="29"/>
  <c r="O1104" i="29"/>
  <c r="N1104" i="29"/>
  <c r="M1104" i="29"/>
  <c r="L1104" i="29"/>
  <c r="K1104" i="29"/>
  <c r="J1104" i="29"/>
  <c r="I1104" i="29"/>
  <c r="H1104" i="29"/>
  <c r="G1104" i="29"/>
  <c r="U1103" i="29"/>
  <c r="S1103" i="29"/>
  <c r="P1103" i="29"/>
  <c r="L1103" i="29"/>
  <c r="U1102" i="29"/>
  <c r="T1102" i="29"/>
  <c r="S1102" i="29"/>
  <c r="R1102" i="29"/>
  <c r="Q1102" i="29"/>
  <c r="P1102" i="29"/>
  <c r="O1102" i="29"/>
  <c r="N1102" i="29"/>
  <c r="M1102" i="29"/>
  <c r="L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U1092" i="29"/>
  <c r="T1092" i="29"/>
  <c r="S1092" i="29"/>
  <c r="R1092" i="29"/>
  <c r="Q1092" i="29"/>
  <c r="P1092" i="29"/>
  <c r="O1092" i="29"/>
  <c r="N1092" i="29"/>
  <c r="M1092" i="29"/>
  <c r="L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U1088" i="29"/>
  <c r="T1088" i="29"/>
  <c r="S1088" i="29"/>
  <c r="R1088" i="29"/>
  <c r="Q1088" i="29"/>
  <c r="P1088" i="29"/>
  <c r="O1088" i="29"/>
  <c r="N1088" i="29"/>
  <c r="M1088" i="29"/>
  <c r="L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U1083" i="29"/>
  <c r="T1083" i="29"/>
  <c r="S1083" i="29"/>
  <c r="R1083" i="29"/>
  <c r="Q1083" i="29"/>
  <c r="P1083" i="29"/>
  <c r="O1083" i="29"/>
  <c r="N1083" i="29"/>
  <c r="M1083" i="29"/>
  <c r="L1083" i="29"/>
  <c r="K1083" i="29"/>
  <c r="J1083" i="29"/>
  <c r="I1083" i="29"/>
  <c r="H1083" i="29"/>
  <c r="G1083" i="29"/>
  <c r="U1082" i="29"/>
  <c r="S1082" i="29"/>
  <c r="P1082" i="29"/>
  <c r="L1082" i="29"/>
  <c r="U1081" i="29"/>
  <c r="S1081" i="29"/>
  <c r="P1081" i="29"/>
  <c r="L1081" i="29"/>
  <c r="U1080" i="29"/>
  <c r="T1080" i="29"/>
  <c r="S1080" i="29"/>
  <c r="R1080" i="29"/>
  <c r="Q1080" i="29"/>
  <c r="P1080" i="29"/>
  <c r="O1080" i="29"/>
  <c r="N1080" i="29"/>
  <c r="M1080" i="29"/>
  <c r="L1080" i="29"/>
  <c r="K1080" i="29"/>
  <c r="J1080" i="29"/>
  <c r="I1080" i="29"/>
  <c r="H1080" i="29"/>
  <c r="G1080" i="29"/>
  <c r="U1079" i="29"/>
  <c r="S1079" i="29"/>
  <c r="P1079" i="29"/>
  <c r="L1079" i="29"/>
  <c r="U1078" i="29"/>
  <c r="T1078" i="29"/>
  <c r="S1078" i="29"/>
  <c r="R1078" i="29"/>
  <c r="Q1078" i="29"/>
  <c r="P1078" i="29"/>
  <c r="O1078" i="29"/>
  <c r="N1078" i="29"/>
  <c r="M1078" i="29"/>
  <c r="L1078" i="29"/>
  <c r="K1078" i="29"/>
  <c r="J1078" i="29"/>
  <c r="I1078" i="29"/>
  <c r="H1078" i="29"/>
  <c r="G1078" i="29"/>
  <c r="V1077" i="29"/>
  <c r="U1077" i="29"/>
  <c r="S1077" i="29"/>
  <c r="P1077" i="29"/>
  <c r="L1077" i="29"/>
  <c r="V1076" i="29"/>
  <c r="U1076" i="29"/>
  <c r="S1076" i="29"/>
  <c r="P1076" i="29"/>
  <c r="L1076" i="29"/>
  <c r="U1075" i="29"/>
  <c r="T1075" i="29"/>
  <c r="S1075" i="29"/>
  <c r="R1075" i="29"/>
  <c r="Q1075" i="29"/>
  <c r="P1075" i="29"/>
  <c r="O1075" i="29"/>
  <c r="N1075" i="29"/>
  <c r="M1075" i="29"/>
  <c r="L1075" i="29"/>
  <c r="K1075" i="29"/>
  <c r="J1075" i="29"/>
  <c r="I1075" i="29"/>
  <c r="H1075" i="29"/>
  <c r="G1075" i="29"/>
  <c r="U1074" i="29"/>
  <c r="T1074" i="29"/>
  <c r="S1074" i="29"/>
  <c r="R1074" i="29"/>
  <c r="Q1074" i="29"/>
  <c r="P1074" i="29"/>
  <c r="O1074" i="29"/>
  <c r="N1074" i="29"/>
  <c r="M1074" i="29"/>
  <c r="L1074" i="29"/>
  <c r="K1074" i="29"/>
  <c r="J1074" i="29"/>
  <c r="I1074" i="29"/>
  <c r="H1074" i="29"/>
  <c r="G1074" i="29"/>
  <c r="U1073" i="29"/>
  <c r="T1073" i="29"/>
  <c r="S1073" i="29"/>
  <c r="R1073" i="29"/>
  <c r="Q1073" i="29"/>
  <c r="P1073" i="29"/>
  <c r="O1073" i="29"/>
  <c r="N1073" i="29"/>
  <c r="M1073" i="29"/>
  <c r="L1073" i="29"/>
  <c r="K1073" i="29"/>
  <c r="J1073" i="29"/>
  <c r="I1073" i="29"/>
  <c r="H1073" i="29"/>
  <c r="G1073" i="29"/>
  <c r="U1072" i="29"/>
  <c r="T1072" i="29"/>
  <c r="S1072" i="29"/>
  <c r="R1072" i="29"/>
  <c r="Q1072" i="29"/>
  <c r="P1072" i="29"/>
  <c r="O1072" i="29"/>
  <c r="N1072" i="29"/>
  <c r="M1072" i="29"/>
  <c r="L1072" i="29"/>
  <c r="K1072" i="29"/>
  <c r="J1072" i="29"/>
  <c r="I1072" i="29"/>
  <c r="H1072" i="29"/>
  <c r="G1072" i="29"/>
  <c r="U1071" i="29"/>
  <c r="S1071" i="29"/>
  <c r="P1071" i="29"/>
  <c r="L1071" i="29"/>
  <c r="U1070" i="29"/>
  <c r="T1070" i="29"/>
  <c r="S1070" i="29"/>
  <c r="R1070" i="29"/>
  <c r="Q1070" i="29"/>
  <c r="P1070" i="29"/>
  <c r="O1070" i="29"/>
  <c r="N1070" i="29"/>
  <c r="M1070" i="29"/>
  <c r="L1070" i="29"/>
  <c r="K1070" i="29"/>
  <c r="J1070" i="29"/>
  <c r="I1070" i="29"/>
  <c r="H1070" i="29"/>
  <c r="G1070" i="29"/>
  <c r="U1069" i="29"/>
  <c r="T1069" i="29"/>
  <c r="S1069" i="29"/>
  <c r="R1069" i="29"/>
  <c r="Q1069" i="29"/>
  <c r="P1069" i="29"/>
  <c r="O1069" i="29"/>
  <c r="N1069" i="29"/>
  <c r="M1069" i="29"/>
  <c r="L1069" i="29"/>
  <c r="K1069" i="29"/>
  <c r="J1069" i="29"/>
  <c r="I1069" i="29"/>
  <c r="H1069" i="29"/>
  <c r="G1069" i="29"/>
  <c r="U1068" i="29"/>
  <c r="S1068" i="29"/>
  <c r="P1068" i="29"/>
  <c r="L1068" i="29"/>
  <c r="U1067" i="29"/>
  <c r="T1067" i="29"/>
  <c r="S1067" i="29"/>
  <c r="R1067" i="29"/>
  <c r="Q1067" i="29"/>
  <c r="P1067" i="29"/>
  <c r="O1067" i="29"/>
  <c r="N1067" i="29"/>
  <c r="M1067" i="29"/>
  <c r="L1067" i="29"/>
  <c r="K1067" i="29"/>
  <c r="J1067" i="29"/>
  <c r="I1067" i="29"/>
  <c r="H1067" i="29"/>
  <c r="G1067" i="29"/>
  <c r="U1066" i="29"/>
  <c r="T1066" i="29"/>
  <c r="S1066" i="29"/>
  <c r="R1066" i="29"/>
  <c r="Q1066" i="29"/>
  <c r="P1066" i="29"/>
  <c r="O1066" i="29"/>
  <c r="N1066" i="29"/>
  <c r="M1066" i="29"/>
  <c r="L1066" i="29"/>
  <c r="K1066" i="29"/>
  <c r="J1066" i="29"/>
  <c r="I1066" i="29"/>
  <c r="H1066" i="29"/>
  <c r="G1066" i="29"/>
  <c r="U1065" i="29"/>
  <c r="S1065" i="29"/>
  <c r="P1065" i="29"/>
  <c r="L1065" i="29"/>
  <c r="U1064" i="29"/>
  <c r="T1064" i="29"/>
  <c r="S1064" i="29"/>
  <c r="R1064" i="29"/>
  <c r="Q1064" i="29"/>
  <c r="P1064" i="29"/>
  <c r="O1064" i="29"/>
  <c r="N1064" i="29"/>
  <c r="M1064" i="29"/>
  <c r="L1064" i="29"/>
  <c r="K1064" i="29"/>
  <c r="J1064" i="29"/>
  <c r="I1064" i="29"/>
  <c r="H1064" i="29"/>
  <c r="G1064" i="29"/>
  <c r="U1063" i="29"/>
  <c r="S1063" i="29"/>
  <c r="P1063" i="29"/>
  <c r="L1063" i="29"/>
  <c r="U1062" i="29"/>
  <c r="T1062" i="29"/>
  <c r="S1062" i="29"/>
  <c r="R1062" i="29"/>
  <c r="Q1062" i="29"/>
  <c r="P1062" i="29"/>
  <c r="O1062" i="29"/>
  <c r="N1062" i="29"/>
  <c r="M1062" i="29"/>
  <c r="L1062" i="29"/>
  <c r="K1062" i="29"/>
  <c r="J1062" i="29"/>
  <c r="I1062" i="29"/>
  <c r="H1062" i="29"/>
  <c r="G1062" i="29"/>
  <c r="U1061" i="29"/>
  <c r="T1061" i="29"/>
  <c r="S1061" i="29"/>
  <c r="R1061" i="29"/>
  <c r="Q1061" i="29"/>
  <c r="P1061" i="29"/>
  <c r="O1061" i="29"/>
  <c r="L1061" i="29"/>
  <c r="G1061" i="29"/>
  <c r="U1060" i="29"/>
  <c r="S1060" i="29"/>
  <c r="P1060" i="29"/>
  <c r="L1060" i="29"/>
  <c r="U1059" i="29"/>
  <c r="T1059" i="29"/>
  <c r="S1059" i="29"/>
  <c r="R1059" i="29"/>
  <c r="Q1059" i="29"/>
  <c r="P1059" i="29"/>
  <c r="O1059" i="29"/>
  <c r="N1059" i="29"/>
  <c r="M1059" i="29"/>
  <c r="L1059" i="29"/>
  <c r="K1059" i="29"/>
  <c r="J1059" i="29"/>
  <c r="I1059" i="29"/>
  <c r="H1059" i="29"/>
  <c r="G1059" i="29"/>
  <c r="U1058" i="29"/>
  <c r="S1058" i="29"/>
  <c r="P1058" i="29"/>
  <c r="L1058" i="29"/>
  <c r="U1057" i="29"/>
  <c r="T1057" i="29"/>
  <c r="S1057" i="29"/>
  <c r="R1057" i="29"/>
  <c r="Q1057" i="29"/>
  <c r="P1057" i="29"/>
  <c r="O1057" i="29"/>
  <c r="N1057" i="29"/>
  <c r="M1057" i="29"/>
  <c r="L1057" i="29"/>
  <c r="K1057" i="29"/>
  <c r="J1057" i="29"/>
  <c r="I1057" i="29"/>
  <c r="H1057" i="29"/>
  <c r="G1057" i="29"/>
  <c r="U1056" i="29"/>
  <c r="T1056" i="29"/>
  <c r="S1056" i="29"/>
  <c r="R1056" i="29"/>
  <c r="Q1056" i="29"/>
  <c r="P1056" i="29"/>
  <c r="O1056" i="29"/>
  <c r="L1056" i="29"/>
  <c r="G1056" i="29"/>
  <c r="U1055" i="29"/>
  <c r="S1055" i="29"/>
  <c r="P1055" i="29"/>
  <c r="L1055" i="29"/>
  <c r="U1054" i="29"/>
  <c r="T1054" i="29"/>
  <c r="S1054" i="29"/>
  <c r="R1054" i="29"/>
  <c r="Q1054" i="29"/>
  <c r="P1054" i="29"/>
  <c r="O1054" i="29"/>
  <c r="N1054" i="29"/>
  <c r="M1054" i="29"/>
  <c r="L1054" i="29"/>
  <c r="K1054" i="29"/>
  <c r="J1054" i="29"/>
  <c r="I1054" i="29"/>
  <c r="H1054" i="29"/>
  <c r="G1054" i="29"/>
  <c r="U1053" i="29"/>
  <c r="T1053" i="29"/>
  <c r="S1053" i="29"/>
  <c r="R1053" i="29"/>
  <c r="Q1053" i="29"/>
  <c r="P1053" i="29"/>
  <c r="O1053" i="29"/>
  <c r="N1053" i="29"/>
  <c r="M1053" i="29"/>
  <c r="L1053" i="29"/>
  <c r="K1053" i="29"/>
  <c r="J1053" i="29"/>
  <c r="I1053" i="29"/>
  <c r="H1053" i="29"/>
  <c r="G1053" i="29"/>
  <c r="U1052" i="29"/>
  <c r="S1052" i="29"/>
  <c r="P1052" i="29"/>
  <c r="L1052" i="29"/>
  <c r="U1051" i="29"/>
  <c r="T1051" i="29"/>
  <c r="S1051" i="29"/>
  <c r="R1051" i="29"/>
  <c r="Q1051" i="29"/>
  <c r="P1051" i="29"/>
  <c r="O1051" i="29"/>
  <c r="N1051" i="29"/>
  <c r="M1051" i="29"/>
  <c r="L1051" i="29"/>
  <c r="K1051" i="29"/>
  <c r="J1051" i="29"/>
  <c r="I1051" i="29"/>
  <c r="H1051" i="29"/>
  <c r="G1051" i="29"/>
  <c r="U1050" i="29"/>
  <c r="S1050" i="29"/>
  <c r="P1050" i="29"/>
  <c r="L1050" i="29"/>
  <c r="U1049" i="29"/>
  <c r="T1049" i="29"/>
  <c r="S1049" i="29"/>
  <c r="R1049" i="29"/>
  <c r="Q1049" i="29"/>
  <c r="P1049" i="29"/>
  <c r="O1049" i="29"/>
  <c r="N1049" i="29"/>
  <c r="M1049" i="29"/>
  <c r="L1049" i="29"/>
  <c r="K1049" i="29"/>
  <c r="J1049" i="29"/>
  <c r="I1049" i="29"/>
  <c r="H1049" i="29"/>
  <c r="G1049" i="29"/>
  <c r="U1048" i="29"/>
  <c r="S1048" i="29"/>
  <c r="P1048" i="29"/>
  <c r="L1048" i="29"/>
  <c r="U1047" i="29"/>
  <c r="T1047" i="29"/>
  <c r="S1047" i="29"/>
  <c r="R1047" i="29"/>
  <c r="Q1047" i="29"/>
  <c r="P1047" i="29"/>
  <c r="O1047" i="29"/>
  <c r="N1047" i="29"/>
  <c r="M1047" i="29"/>
  <c r="L1047" i="29"/>
  <c r="K1047" i="29"/>
  <c r="J1047" i="29"/>
  <c r="I1047" i="29"/>
  <c r="H1047" i="29"/>
  <c r="G1047" i="29"/>
  <c r="U1046" i="29"/>
  <c r="S1046" i="29"/>
  <c r="P1046" i="29"/>
  <c r="L1046" i="29"/>
  <c r="U1045" i="29"/>
  <c r="T1045" i="29"/>
  <c r="S1045" i="29"/>
  <c r="R1045" i="29"/>
  <c r="Q1045" i="29"/>
  <c r="P1045" i="29"/>
  <c r="O1045" i="29"/>
  <c r="N1045" i="29"/>
  <c r="M1045" i="29"/>
  <c r="L1045" i="29"/>
  <c r="K1045" i="29"/>
  <c r="J1045" i="29"/>
  <c r="I1045" i="29"/>
  <c r="H1045" i="29"/>
  <c r="G1045" i="29"/>
  <c r="U1044" i="29"/>
  <c r="S1044" i="29"/>
  <c r="P1044" i="29"/>
  <c r="L1044" i="29"/>
  <c r="U1043" i="29"/>
  <c r="T1043" i="29"/>
  <c r="S1043" i="29"/>
  <c r="R1043" i="29"/>
  <c r="Q1043" i="29"/>
  <c r="P1043" i="29"/>
  <c r="O1043" i="29"/>
  <c r="N1043" i="29"/>
  <c r="M1043" i="29"/>
  <c r="L1043" i="29"/>
  <c r="K1043" i="29"/>
  <c r="J1043" i="29"/>
  <c r="I1043" i="29"/>
  <c r="H1043" i="29"/>
  <c r="G1043" i="29"/>
  <c r="U1042" i="29"/>
  <c r="S1042" i="29"/>
  <c r="P1042" i="29"/>
  <c r="L1042" i="29"/>
  <c r="U1041" i="29"/>
  <c r="T1041" i="29"/>
  <c r="S1041" i="29"/>
  <c r="R1041" i="29"/>
  <c r="Q1041" i="29"/>
  <c r="P1041" i="29"/>
  <c r="O1041" i="29"/>
  <c r="N1041" i="29"/>
  <c r="M1041" i="29"/>
  <c r="L1041" i="29"/>
  <c r="K1041" i="29"/>
  <c r="J1041" i="29"/>
  <c r="I1041" i="29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U1037" i="29"/>
  <c r="T1037" i="29"/>
  <c r="S1037" i="29"/>
  <c r="R1037" i="29"/>
  <c r="Q1037" i="29"/>
  <c r="P1037" i="29"/>
  <c r="O1037" i="29"/>
  <c r="N1037" i="29"/>
  <c r="M1037" i="29"/>
  <c r="L1037" i="29"/>
  <c r="K1037" i="29"/>
  <c r="J1037" i="29"/>
  <c r="I1037" i="29"/>
  <c r="H1037" i="29"/>
  <c r="G1037" i="29"/>
  <c r="U1036" i="29"/>
  <c r="S1036" i="29"/>
  <c r="P1036" i="29"/>
  <c r="L1036" i="29"/>
  <c r="U1035" i="29"/>
  <c r="T1035" i="29"/>
  <c r="S1035" i="29"/>
  <c r="R1035" i="29"/>
  <c r="Q1035" i="29"/>
  <c r="P1035" i="29"/>
  <c r="O1035" i="29"/>
  <c r="N1035" i="29"/>
  <c r="M1035" i="29"/>
  <c r="L1035" i="29"/>
  <c r="K1035" i="29"/>
  <c r="J1035" i="29"/>
  <c r="I1035" i="29"/>
  <c r="H1035" i="29"/>
  <c r="G1035" i="29"/>
  <c r="U1034" i="29"/>
  <c r="T1034" i="29"/>
  <c r="S1034" i="29"/>
  <c r="R1034" i="29"/>
  <c r="Q1034" i="29"/>
  <c r="P1034" i="29"/>
  <c r="O1034" i="29"/>
  <c r="N1034" i="29"/>
  <c r="M1034" i="29"/>
  <c r="L1034" i="29"/>
  <c r="K1034" i="29"/>
  <c r="J1034" i="29"/>
  <c r="I1034" i="29"/>
  <c r="H1034" i="29"/>
  <c r="G1034" i="29"/>
  <c r="U1033" i="29"/>
  <c r="S1033" i="29"/>
  <c r="P1033" i="29"/>
  <c r="L1033" i="29"/>
  <c r="U1032" i="29"/>
  <c r="T1032" i="29"/>
  <c r="S1032" i="29"/>
  <c r="R1032" i="29"/>
  <c r="Q1032" i="29"/>
  <c r="P1032" i="29"/>
  <c r="O1032" i="29"/>
  <c r="N1032" i="29"/>
  <c r="M1032" i="29"/>
  <c r="L1032" i="29"/>
  <c r="K1032" i="29"/>
  <c r="J1032" i="29"/>
  <c r="I1032" i="29"/>
  <c r="H1032" i="29"/>
  <c r="G1032" i="29"/>
  <c r="U1031" i="29"/>
  <c r="T1031" i="29"/>
  <c r="S1031" i="29"/>
  <c r="R1031" i="29"/>
  <c r="Q1031" i="29"/>
  <c r="P1031" i="29"/>
  <c r="O1031" i="29"/>
  <c r="N1031" i="29"/>
  <c r="M1031" i="29"/>
  <c r="L1031" i="29"/>
  <c r="K1031" i="29"/>
  <c r="J1031" i="29"/>
  <c r="I1031" i="29"/>
  <c r="H1031" i="29"/>
  <c r="G1031" i="29"/>
  <c r="L1030" i="29"/>
  <c r="U1029" i="29"/>
  <c r="T1029" i="29"/>
  <c r="S1029" i="29"/>
  <c r="R1029" i="29"/>
  <c r="Q1029" i="29"/>
  <c r="P1029" i="29"/>
  <c r="O1029" i="29"/>
  <c r="N1029" i="29"/>
  <c r="M1029" i="29"/>
  <c r="L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L1027" i="29"/>
  <c r="K1027" i="29"/>
  <c r="J1027" i="29"/>
  <c r="I1027" i="29"/>
  <c r="H1027" i="29"/>
  <c r="G1027" i="29"/>
  <c r="U1026" i="29"/>
  <c r="S1026" i="29"/>
  <c r="P1026" i="29"/>
  <c r="L1026" i="29"/>
  <c r="U1025" i="29"/>
  <c r="T1025" i="29"/>
  <c r="S1025" i="29"/>
  <c r="R1025" i="29"/>
  <c r="Q1025" i="29"/>
  <c r="P1025" i="29"/>
  <c r="O1025" i="29"/>
  <c r="N1025" i="29"/>
  <c r="M1025" i="29"/>
  <c r="L1025" i="29"/>
  <c r="K1025" i="29"/>
  <c r="J1025" i="29"/>
  <c r="I1025" i="29"/>
  <c r="H1025" i="29"/>
  <c r="G1025" i="29"/>
  <c r="U1024" i="29"/>
  <c r="S1024" i="29"/>
  <c r="P1024" i="29"/>
  <c r="L1024" i="29"/>
  <c r="U1023" i="29"/>
  <c r="T1023" i="29"/>
  <c r="S1023" i="29"/>
  <c r="R1023" i="29"/>
  <c r="Q1023" i="29"/>
  <c r="P1023" i="29"/>
  <c r="O1023" i="29"/>
  <c r="N1023" i="29"/>
  <c r="M1023" i="29"/>
  <c r="L1023" i="29"/>
  <c r="K1023" i="29"/>
  <c r="J1023" i="29"/>
  <c r="I1023" i="29"/>
  <c r="H1023" i="29"/>
  <c r="G1023" i="29"/>
  <c r="U1022" i="29"/>
  <c r="S1022" i="29"/>
  <c r="P1022" i="29"/>
  <c r="L1022" i="29"/>
  <c r="U1021" i="29"/>
  <c r="T1021" i="29"/>
  <c r="S1021" i="29"/>
  <c r="R1021" i="29"/>
  <c r="Q1021" i="29"/>
  <c r="P1021" i="29"/>
  <c r="O1021" i="29"/>
  <c r="N1021" i="29"/>
  <c r="M1021" i="29"/>
  <c r="L1021" i="29"/>
  <c r="K1021" i="29"/>
  <c r="J1021" i="29"/>
  <c r="I1021" i="29"/>
  <c r="H1021" i="29"/>
  <c r="G1021" i="29"/>
  <c r="U1020" i="29"/>
  <c r="S1020" i="29"/>
  <c r="P1020" i="29"/>
  <c r="L1020" i="29"/>
  <c r="U1019" i="29"/>
  <c r="S1019" i="29"/>
  <c r="P1019" i="29"/>
  <c r="L1019" i="29"/>
  <c r="U1018" i="29"/>
  <c r="T1018" i="29"/>
  <c r="S1018" i="29"/>
  <c r="R1018" i="29"/>
  <c r="Q1018" i="29"/>
  <c r="P1018" i="29"/>
  <c r="O1018" i="29"/>
  <c r="N1018" i="29"/>
  <c r="M1018" i="29"/>
  <c r="L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P1016" i="29"/>
  <c r="L1016" i="29"/>
  <c r="U1015" i="29"/>
  <c r="T1015" i="29"/>
  <c r="S1015" i="29"/>
  <c r="R1015" i="29"/>
  <c r="Q1015" i="29"/>
  <c r="P1015" i="29"/>
  <c r="O1015" i="29"/>
  <c r="N1015" i="29"/>
  <c r="M1015" i="29"/>
  <c r="L1015" i="29"/>
  <c r="K1015" i="29"/>
  <c r="J1015" i="29"/>
  <c r="I1015" i="29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U1011" i="29"/>
  <c r="T1011" i="29"/>
  <c r="S1011" i="29"/>
  <c r="R1011" i="29"/>
  <c r="Q1011" i="29"/>
  <c r="P1011" i="29"/>
  <c r="O1011" i="29"/>
  <c r="N1011" i="29"/>
  <c r="M1011" i="29"/>
  <c r="L1011" i="29"/>
  <c r="K1011" i="29"/>
  <c r="J1011" i="29"/>
  <c r="I1011" i="29"/>
  <c r="H1011" i="29"/>
  <c r="G1011" i="29"/>
  <c r="U1010" i="29"/>
  <c r="T1010" i="29"/>
  <c r="S1010" i="29"/>
  <c r="R1010" i="29"/>
  <c r="Q1010" i="29"/>
  <c r="P1010" i="29"/>
  <c r="O1010" i="29"/>
  <c r="N1010" i="29"/>
  <c r="M1010" i="29"/>
  <c r="L1010" i="29"/>
  <c r="K1010" i="29"/>
  <c r="J1010" i="29"/>
  <c r="I1010" i="29"/>
  <c r="H1010" i="29"/>
  <c r="G1010" i="29"/>
  <c r="U1009" i="29"/>
  <c r="S1009" i="29"/>
  <c r="P1009" i="29"/>
  <c r="L1009" i="29"/>
  <c r="U1008" i="29"/>
  <c r="T1008" i="29"/>
  <c r="S1008" i="29"/>
  <c r="R1008" i="29"/>
  <c r="Q1008" i="29"/>
  <c r="P1008" i="29"/>
  <c r="O1008" i="29"/>
  <c r="N1008" i="29"/>
  <c r="M1008" i="29"/>
  <c r="L1008" i="29"/>
  <c r="K1008" i="29"/>
  <c r="J1008" i="29"/>
  <c r="I1008" i="29"/>
  <c r="H1008" i="29"/>
  <c r="G1008" i="29"/>
  <c r="U1007" i="29"/>
  <c r="T1007" i="29"/>
  <c r="S1007" i="29"/>
  <c r="R1007" i="29"/>
  <c r="Q1007" i="29"/>
  <c r="P1007" i="29"/>
  <c r="O1007" i="29"/>
  <c r="N1007" i="29"/>
  <c r="M1007" i="29"/>
  <c r="L1007" i="29"/>
  <c r="K1007" i="29"/>
  <c r="J1007" i="29"/>
  <c r="I1007" i="29"/>
  <c r="H1007" i="29"/>
  <c r="G1007" i="29"/>
  <c r="U1006" i="29"/>
  <c r="S1006" i="29"/>
  <c r="P1006" i="29"/>
  <c r="L1006" i="29"/>
  <c r="U1005" i="29"/>
  <c r="T1005" i="29"/>
  <c r="S1005" i="29"/>
  <c r="R1005" i="29"/>
  <c r="Q1005" i="29"/>
  <c r="P1005" i="29"/>
  <c r="O1005" i="29"/>
  <c r="N1005" i="29"/>
  <c r="M1005" i="29"/>
  <c r="L1005" i="29"/>
  <c r="K1005" i="29"/>
  <c r="J1005" i="29"/>
  <c r="I1005" i="29"/>
  <c r="H1005" i="29"/>
  <c r="G1005" i="29"/>
  <c r="U1004" i="29"/>
  <c r="S1004" i="29"/>
  <c r="P1004" i="29"/>
  <c r="L1004" i="29"/>
  <c r="U1003" i="29"/>
  <c r="S1003" i="29"/>
  <c r="P1003" i="29"/>
  <c r="L1003" i="29"/>
  <c r="U1002" i="29"/>
  <c r="T1002" i="29"/>
  <c r="S1002" i="29"/>
  <c r="R1002" i="29"/>
  <c r="Q1002" i="29"/>
  <c r="P1002" i="29"/>
  <c r="O1002" i="29"/>
  <c r="N1002" i="29"/>
  <c r="M1002" i="29"/>
  <c r="L1002" i="29"/>
  <c r="K1002" i="29"/>
  <c r="J1002" i="29"/>
  <c r="I1002" i="29"/>
  <c r="H1002" i="29"/>
  <c r="G1002" i="29"/>
  <c r="U1001" i="29"/>
  <c r="T1001" i="29"/>
  <c r="S1001" i="29"/>
  <c r="R1001" i="29"/>
  <c r="Q1001" i="29"/>
  <c r="P1001" i="29"/>
  <c r="O1001" i="29"/>
  <c r="N1001" i="29"/>
  <c r="M1001" i="29"/>
  <c r="L1001" i="29"/>
  <c r="K1001" i="29"/>
  <c r="J1001" i="29"/>
  <c r="I1001" i="29"/>
  <c r="H1001" i="29"/>
  <c r="G1001" i="29"/>
  <c r="L1000" i="29"/>
  <c r="U999" i="29"/>
  <c r="T999" i="29"/>
  <c r="S999" i="29"/>
  <c r="R999" i="29"/>
  <c r="Q999" i="29"/>
  <c r="P999" i="29"/>
  <c r="O999" i="29"/>
  <c r="N999" i="29"/>
  <c r="M999" i="29"/>
  <c r="L999" i="29"/>
  <c r="K999" i="29"/>
  <c r="J999" i="29"/>
  <c r="I999" i="29"/>
  <c r="U998" i="29"/>
  <c r="S998" i="29"/>
  <c r="P998" i="29"/>
  <c r="L998" i="29"/>
  <c r="U997" i="29"/>
  <c r="T997" i="29"/>
  <c r="S997" i="29"/>
  <c r="R997" i="29"/>
  <c r="Q997" i="29"/>
  <c r="P997" i="29"/>
  <c r="O997" i="29"/>
  <c r="N997" i="29"/>
  <c r="M997" i="29"/>
  <c r="L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L992" i="29"/>
  <c r="U991" i="29"/>
  <c r="T991" i="29"/>
  <c r="S991" i="29"/>
  <c r="R991" i="29"/>
  <c r="Q991" i="29"/>
  <c r="P991" i="29"/>
  <c r="O991" i="29"/>
  <c r="N991" i="29"/>
  <c r="M991" i="29"/>
  <c r="L991" i="29"/>
  <c r="K991" i="29"/>
  <c r="J991" i="29"/>
  <c r="I991" i="29"/>
  <c r="H991" i="29"/>
  <c r="G991" i="29"/>
  <c r="U990" i="29"/>
  <c r="S990" i="29"/>
  <c r="P990" i="29"/>
  <c r="L990" i="29"/>
  <c r="U989" i="29"/>
  <c r="T989" i="29"/>
  <c r="S989" i="29"/>
  <c r="R989" i="29"/>
  <c r="Q989" i="29"/>
  <c r="P989" i="29"/>
  <c r="O989" i="29"/>
  <c r="N989" i="29"/>
  <c r="M989" i="29"/>
  <c r="L989" i="29"/>
  <c r="K989" i="29"/>
  <c r="J989" i="29"/>
  <c r="I989" i="29"/>
  <c r="H989" i="29"/>
  <c r="G989" i="29"/>
  <c r="U988" i="29"/>
  <c r="S988" i="29"/>
  <c r="P988" i="29"/>
  <c r="L988" i="29"/>
  <c r="U987" i="29"/>
  <c r="T987" i="29"/>
  <c r="S987" i="29"/>
  <c r="R987" i="29"/>
  <c r="Q987" i="29"/>
  <c r="P987" i="29"/>
  <c r="O987" i="29"/>
  <c r="N987" i="29"/>
  <c r="M987" i="29"/>
  <c r="L987" i="29"/>
  <c r="K987" i="29"/>
  <c r="J987" i="29"/>
  <c r="I987" i="29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U983" i="29"/>
  <c r="T983" i="29"/>
  <c r="S983" i="29"/>
  <c r="R983" i="29"/>
  <c r="Q983" i="29"/>
  <c r="P983" i="29"/>
  <c r="O983" i="29"/>
  <c r="N983" i="29"/>
  <c r="M983" i="29"/>
  <c r="L983" i="29"/>
  <c r="K983" i="29"/>
  <c r="J983" i="29"/>
  <c r="I983" i="29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S978" i="29"/>
  <c r="P978" i="29"/>
  <c r="L978" i="29"/>
  <c r="U977" i="29"/>
  <c r="T977" i="29"/>
  <c r="S977" i="29"/>
  <c r="R977" i="29"/>
  <c r="Q977" i="29"/>
  <c r="P977" i="29"/>
  <c r="O977" i="29"/>
  <c r="N977" i="29"/>
  <c r="M977" i="29"/>
  <c r="L977" i="29"/>
  <c r="K977" i="29"/>
  <c r="J977" i="29"/>
  <c r="I977" i="29"/>
  <c r="H977" i="29"/>
  <c r="G977" i="29"/>
  <c r="U976" i="29"/>
  <c r="S976" i="29"/>
  <c r="P976" i="29"/>
  <c r="L976" i="29"/>
  <c r="U975" i="29"/>
  <c r="T975" i="29"/>
  <c r="S975" i="29"/>
  <c r="R975" i="29"/>
  <c r="Q975" i="29"/>
  <c r="P975" i="29"/>
  <c r="O975" i="29"/>
  <c r="N975" i="29"/>
  <c r="M975" i="29"/>
  <c r="L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P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P966" i="29"/>
  <c r="L966" i="29"/>
  <c r="U965" i="29"/>
  <c r="T965" i="29"/>
  <c r="S965" i="29"/>
  <c r="R965" i="29"/>
  <c r="Q965" i="29"/>
  <c r="P965" i="29"/>
  <c r="O965" i="29"/>
  <c r="N965" i="29"/>
  <c r="M965" i="29"/>
  <c r="L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U958" i="29"/>
  <c r="T958" i="29"/>
  <c r="S958" i="29"/>
  <c r="R958" i="29"/>
  <c r="Q958" i="29"/>
  <c r="P958" i="29"/>
  <c r="O958" i="29"/>
  <c r="N958" i="29"/>
  <c r="M958" i="29"/>
  <c r="L958" i="29"/>
  <c r="K958" i="29"/>
  <c r="J958" i="29"/>
  <c r="I958" i="29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S954" i="29"/>
  <c r="P954" i="29"/>
  <c r="L954" i="29"/>
  <c r="U953" i="29"/>
  <c r="T953" i="29"/>
  <c r="S953" i="29"/>
  <c r="R953" i="29"/>
  <c r="Q953" i="29"/>
  <c r="P953" i="29"/>
  <c r="O953" i="29"/>
  <c r="N953" i="29"/>
  <c r="M953" i="29"/>
  <c r="L953" i="29"/>
  <c r="K953" i="29"/>
  <c r="J953" i="29"/>
  <c r="I953" i="29"/>
  <c r="H953" i="29"/>
  <c r="G953" i="29"/>
  <c r="U952" i="29"/>
  <c r="S952" i="29"/>
  <c r="P952" i="29"/>
  <c r="L952" i="29"/>
  <c r="U951" i="29"/>
  <c r="S951" i="29"/>
  <c r="P951" i="29"/>
  <c r="L951" i="29"/>
  <c r="U950" i="29"/>
  <c r="T950" i="29"/>
  <c r="S950" i="29"/>
  <c r="R950" i="29"/>
  <c r="Q950" i="29"/>
  <c r="P950" i="29"/>
  <c r="O950" i="29"/>
  <c r="N950" i="29"/>
  <c r="M950" i="29"/>
  <c r="L950" i="29"/>
  <c r="K950" i="29"/>
  <c r="J950" i="29"/>
  <c r="I950" i="29"/>
  <c r="H950" i="29"/>
  <c r="G950" i="29"/>
  <c r="U949" i="29"/>
  <c r="S949" i="29"/>
  <c r="P949" i="29"/>
  <c r="L949" i="29"/>
  <c r="U948" i="29"/>
  <c r="T948" i="29"/>
  <c r="S948" i="29"/>
  <c r="R948" i="29"/>
  <c r="Q948" i="29"/>
  <c r="P948" i="29"/>
  <c r="O948" i="29"/>
  <c r="N948" i="29"/>
  <c r="M948" i="29"/>
  <c r="L948" i="29"/>
  <c r="K948" i="29"/>
  <c r="J948" i="29"/>
  <c r="I948" i="29"/>
  <c r="H948" i="29"/>
  <c r="G948" i="29"/>
  <c r="U947" i="29"/>
  <c r="S947" i="29"/>
  <c r="P947" i="29"/>
  <c r="L947" i="29"/>
  <c r="V946" i="29"/>
  <c r="U946" i="29"/>
  <c r="S946" i="29"/>
  <c r="P946" i="29"/>
  <c r="L946" i="29"/>
  <c r="V945" i="29"/>
  <c r="U945" i="29"/>
  <c r="S945" i="29"/>
  <c r="P945" i="29"/>
  <c r="L945" i="29"/>
  <c r="U944" i="29"/>
  <c r="T944" i="29"/>
  <c r="S944" i="29"/>
  <c r="R944" i="29"/>
  <c r="Q944" i="29"/>
  <c r="P944" i="29"/>
  <c r="O944" i="29"/>
  <c r="N944" i="29"/>
  <c r="M944" i="29"/>
  <c r="L944" i="29"/>
  <c r="K944" i="29"/>
  <c r="J944" i="29"/>
  <c r="I944" i="29"/>
  <c r="H944" i="29"/>
  <c r="G944" i="29"/>
  <c r="U943" i="29"/>
  <c r="T943" i="29"/>
  <c r="S943" i="29"/>
  <c r="R943" i="29"/>
  <c r="Q943" i="29"/>
  <c r="P943" i="29"/>
  <c r="O943" i="29"/>
  <c r="N943" i="29"/>
  <c r="M943" i="29"/>
  <c r="L943" i="29"/>
  <c r="K943" i="29"/>
  <c r="J943" i="29"/>
  <c r="I943" i="29"/>
  <c r="H943" i="29"/>
  <c r="G943" i="29"/>
  <c r="U942" i="29"/>
  <c r="T942" i="29"/>
  <c r="S942" i="29"/>
  <c r="R942" i="29"/>
  <c r="Q942" i="29"/>
  <c r="P942" i="29"/>
  <c r="O942" i="29"/>
  <c r="N942" i="29"/>
  <c r="M942" i="29"/>
  <c r="L942" i="29"/>
  <c r="K942" i="29"/>
  <c r="J942" i="29"/>
  <c r="I942" i="29"/>
  <c r="H942" i="29"/>
  <c r="G942" i="29"/>
  <c r="U941" i="29"/>
  <c r="S941" i="29"/>
  <c r="P941" i="29"/>
  <c r="L941" i="29"/>
  <c r="U940" i="29"/>
  <c r="T940" i="29"/>
  <c r="S940" i="29"/>
  <c r="R940" i="29"/>
  <c r="Q940" i="29"/>
  <c r="P940" i="29"/>
  <c r="O940" i="29"/>
  <c r="N940" i="29"/>
  <c r="M940" i="29"/>
  <c r="L940" i="29"/>
  <c r="K940" i="29"/>
  <c r="J940" i="29"/>
  <c r="I940" i="29"/>
  <c r="H940" i="29"/>
  <c r="G940" i="29"/>
  <c r="U939" i="29"/>
  <c r="S939" i="29"/>
  <c r="P939" i="29"/>
  <c r="L939" i="29"/>
  <c r="U938" i="29"/>
  <c r="T938" i="29"/>
  <c r="S938" i="29"/>
  <c r="R938" i="29"/>
  <c r="Q938" i="29"/>
  <c r="P938" i="29"/>
  <c r="O938" i="29"/>
  <c r="N938" i="29"/>
  <c r="M938" i="29"/>
  <c r="L938" i="29"/>
  <c r="K938" i="29"/>
  <c r="J938" i="29"/>
  <c r="I938" i="29"/>
  <c r="H938" i="29"/>
  <c r="G938" i="29"/>
  <c r="U937" i="29"/>
  <c r="S937" i="29"/>
  <c r="P937" i="29"/>
  <c r="L937" i="29"/>
  <c r="U936" i="29"/>
  <c r="T936" i="29"/>
  <c r="S936" i="29"/>
  <c r="R936" i="29"/>
  <c r="Q936" i="29"/>
  <c r="P936" i="29"/>
  <c r="O936" i="29"/>
  <c r="N936" i="29"/>
  <c r="M936" i="29"/>
  <c r="L936" i="29"/>
  <c r="K936" i="29"/>
  <c r="J936" i="29"/>
  <c r="I936" i="29"/>
  <c r="H936" i="29"/>
  <c r="G936" i="29"/>
  <c r="U935" i="29"/>
  <c r="T935" i="29"/>
  <c r="S935" i="29"/>
  <c r="R935" i="29"/>
  <c r="Q935" i="29"/>
  <c r="P935" i="29"/>
  <c r="O935" i="29"/>
  <c r="N935" i="29"/>
  <c r="M935" i="29"/>
  <c r="L935" i="29"/>
  <c r="K935" i="29"/>
  <c r="J935" i="29"/>
  <c r="I935" i="29"/>
  <c r="H935" i="29"/>
  <c r="G935" i="29"/>
  <c r="U934" i="29"/>
  <c r="S934" i="29"/>
  <c r="P934" i="29"/>
  <c r="L934" i="29"/>
  <c r="U933" i="29"/>
  <c r="T933" i="29"/>
  <c r="S933" i="29"/>
  <c r="R933" i="29"/>
  <c r="Q933" i="29"/>
  <c r="P933" i="29"/>
  <c r="O933" i="29"/>
  <c r="N933" i="29"/>
  <c r="M933" i="29"/>
  <c r="L933" i="29"/>
  <c r="K933" i="29"/>
  <c r="J933" i="29"/>
  <c r="I933" i="29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U929" i="29"/>
  <c r="T929" i="29"/>
  <c r="S929" i="29"/>
  <c r="R929" i="29"/>
  <c r="Q929" i="29"/>
  <c r="P929" i="29"/>
  <c r="O929" i="29"/>
  <c r="N929" i="29"/>
  <c r="M929" i="29"/>
  <c r="L929" i="29"/>
  <c r="K929" i="29"/>
  <c r="J929" i="29"/>
  <c r="I929" i="29"/>
  <c r="H929" i="29"/>
  <c r="G929" i="29"/>
  <c r="U928" i="29"/>
  <c r="T928" i="29"/>
  <c r="S928" i="29"/>
  <c r="R928" i="29"/>
  <c r="Q928" i="29"/>
  <c r="P928" i="29"/>
  <c r="O928" i="29"/>
  <c r="N928" i="29"/>
  <c r="M928" i="29"/>
  <c r="L928" i="29"/>
  <c r="K928" i="29"/>
  <c r="J928" i="29"/>
  <c r="I928" i="29"/>
  <c r="H928" i="29"/>
  <c r="G928" i="29"/>
  <c r="U927" i="29"/>
  <c r="S927" i="29"/>
  <c r="P927" i="29"/>
  <c r="L927" i="29"/>
  <c r="U926" i="29"/>
  <c r="T926" i="29"/>
  <c r="S926" i="29"/>
  <c r="R926" i="29"/>
  <c r="Q926" i="29"/>
  <c r="P926" i="29"/>
  <c r="O926" i="29"/>
  <c r="N926" i="29"/>
  <c r="M926" i="29"/>
  <c r="L926" i="29"/>
  <c r="K926" i="29"/>
  <c r="J926" i="29"/>
  <c r="I926" i="29"/>
  <c r="H926" i="29"/>
  <c r="G926" i="29"/>
  <c r="U925" i="29"/>
  <c r="T925" i="29"/>
  <c r="S925" i="29"/>
  <c r="R925" i="29"/>
  <c r="Q925" i="29"/>
  <c r="P925" i="29"/>
  <c r="O925" i="29"/>
  <c r="N925" i="29"/>
  <c r="M925" i="29"/>
  <c r="L925" i="29"/>
  <c r="K925" i="29"/>
  <c r="J925" i="29"/>
  <c r="I925" i="29"/>
  <c r="H925" i="29"/>
  <c r="G925" i="29"/>
  <c r="U924" i="29"/>
  <c r="S924" i="29"/>
  <c r="P924" i="29"/>
  <c r="L924" i="29"/>
  <c r="U923" i="29"/>
  <c r="T923" i="29"/>
  <c r="S923" i="29"/>
  <c r="R923" i="29"/>
  <c r="Q923" i="29"/>
  <c r="P923" i="29"/>
  <c r="O923" i="29"/>
  <c r="N923" i="29"/>
  <c r="M923" i="29"/>
  <c r="L923" i="29"/>
  <c r="K923" i="29"/>
  <c r="J923" i="29"/>
  <c r="I923" i="29"/>
  <c r="H923" i="29"/>
  <c r="G923" i="29"/>
  <c r="U922" i="29"/>
  <c r="S922" i="29"/>
  <c r="P922" i="29"/>
  <c r="L922" i="29"/>
  <c r="U921" i="29"/>
  <c r="T921" i="29"/>
  <c r="S921" i="29"/>
  <c r="R921" i="29"/>
  <c r="Q921" i="29"/>
  <c r="P921" i="29"/>
  <c r="O921" i="29"/>
  <c r="N921" i="29"/>
  <c r="M921" i="29"/>
  <c r="L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L919" i="29"/>
  <c r="U918" i="29"/>
  <c r="T918" i="29"/>
  <c r="S918" i="29"/>
  <c r="R918" i="29"/>
  <c r="Q918" i="29"/>
  <c r="P918" i="29"/>
  <c r="O918" i="29"/>
  <c r="N918" i="29"/>
  <c r="M918" i="29"/>
  <c r="L918" i="29"/>
  <c r="K918" i="29"/>
  <c r="J918" i="29"/>
  <c r="I918" i="29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S912" i="29"/>
  <c r="P912" i="29"/>
  <c r="L912" i="29"/>
  <c r="U911" i="29"/>
  <c r="T911" i="29"/>
  <c r="S911" i="29"/>
  <c r="R911" i="29"/>
  <c r="Q911" i="29"/>
  <c r="P911" i="29"/>
  <c r="O911" i="29"/>
  <c r="N911" i="29"/>
  <c r="M911" i="29"/>
  <c r="L911" i="29"/>
  <c r="K911" i="29"/>
  <c r="J911" i="29"/>
  <c r="I911" i="29"/>
  <c r="H911" i="29"/>
  <c r="G911" i="29"/>
  <c r="U910" i="29"/>
  <c r="S910" i="29"/>
  <c r="P910" i="29"/>
  <c r="L910" i="29"/>
  <c r="U909" i="29"/>
  <c r="T909" i="29"/>
  <c r="S909" i="29"/>
  <c r="R909" i="29"/>
  <c r="Q909" i="29"/>
  <c r="P909" i="29"/>
  <c r="O909" i="29"/>
  <c r="N909" i="29"/>
  <c r="M909" i="29"/>
  <c r="L909" i="29"/>
  <c r="K909" i="29"/>
  <c r="J909" i="29"/>
  <c r="I909" i="29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U901" i="29"/>
  <c r="T901" i="29"/>
  <c r="S901" i="29"/>
  <c r="R901" i="29"/>
  <c r="Q901" i="29"/>
  <c r="P901" i="29"/>
  <c r="O901" i="29"/>
  <c r="N901" i="29"/>
  <c r="M901" i="29"/>
  <c r="L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U896" i="29"/>
  <c r="T896" i="29"/>
  <c r="S896" i="29"/>
  <c r="R896" i="29"/>
  <c r="Q896" i="29"/>
  <c r="P896" i="29"/>
  <c r="O896" i="29"/>
  <c r="N896" i="29"/>
  <c r="M896" i="29"/>
  <c r="L896" i="29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S892" i="29"/>
  <c r="P892" i="29"/>
  <c r="L892" i="29"/>
  <c r="U891" i="29"/>
  <c r="T891" i="29"/>
  <c r="S891" i="29"/>
  <c r="R891" i="29"/>
  <c r="Q891" i="29"/>
  <c r="P891" i="29"/>
  <c r="O891" i="29"/>
  <c r="N891" i="29"/>
  <c r="M891" i="29"/>
  <c r="L891" i="29"/>
  <c r="K891" i="29"/>
  <c r="J891" i="29"/>
  <c r="I891" i="29"/>
  <c r="H891" i="29"/>
  <c r="G891" i="29"/>
  <c r="U890" i="29"/>
  <c r="S890" i="29"/>
  <c r="P890" i="29"/>
  <c r="L890" i="29"/>
  <c r="U889" i="29"/>
  <c r="S889" i="29"/>
  <c r="P889" i="29"/>
  <c r="L889" i="29"/>
  <c r="U888" i="29"/>
  <c r="T888" i="29"/>
  <c r="S888" i="29"/>
  <c r="R888" i="29"/>
  <c r="Q888" i="29"/>
  <c r="P888" i="29"/>
  <c r="O888" i="29"/>
  <c r="N888" i="29"/>
  <c r="M888" i="29"/>
  <c r="L888" i="29"/>
  <c r="K888" i="29"/>
  <c r="J888" i="29"/>
  <c r="I888" i="29"/>
  <c r="H888" i="29"/>
  <c r="G888" i="29"/>
  <c r="U887" i="29"/>
  <c r="S887" i="29"/>
  <c r="P887" i="29"/>
  <c r="L887" i="29"/>
  <c r="V886" i="29"/>
  <c r="U886" i="29"/>
  <c r="T886" i="29"/>
  <c r="S886" i="29"/>
  <c r="R886" i="29"/>
  <c r="Q886" i="29"/>
  <c r="P886" i="29"/>
  <c r="O886" i="29"/>
  <c r="N886" i="29"/>
  <c r="M886" i="29"/>
  <c r="L886" i="29"/>
  <c r="K886" i="29"/>
  <c r="J886" i="29"/>
  <c r="I886" i="29"/>
  <c r="H886" i="29"/>
  <c r="G886" i="29"/>
  <c r="V885" i="29"/>
  <c r="U885" i="29"/>
  <c r="S885" i="29"/>
  <c r="P885" i="29"/>
  <c r="L885" i="29"/>
  <c r="U884" i="29"/>
  <c r="T884" i="29"/>
  <c r="S884" i="29"/>
  <c r="R884" i="29"/>
  <c r="Q884" i="29"/>
  <c r="P884" i="29"/>
  <c r="O884" i="29"/>
  <c r="N884" i="29"/>
  <c r="M884" i="29"/>
  <c r="L884" i="29"/>
  <c r="K884" i="29"/>
  <c r="J884" i="29"/>
  <c r="I884" i="29"/>
  <c r="H884" i="29"/>
  <c r="G884" i="29"/>
  <c r="U883" i="29"/>
  <c r="T883" i="29"/>
  <c r="S883" i="29"/>
  <c r="R883" i="29"/>
  <c r="Q883" i="29"/>
  <c r="P883" i="29"/>
  <c r="O883" i="29"/>
  <c r="N883" i="29"/>
  <c r="M883" i="29"/>
  <c r="L883" i="29"/>
  <c r="K883" i="29"/>
  <c r="J883" i="29"/>
  <c r="I883" i="29"/>
  <c r="H883" i="29"/>
  <c r="G883" i="29"/>
  <c r="U882" i="29"/>
  <c r="T882" i="29"/>
  <c r="S882" i="29"/>
  <c r="R882" i="29"/>
  <c r="Q882" i="29"/>
  <c r="P882" i="29"/>
  <c r="O882" i="29"/>
  <c r="N882" i="29"/>
  <c r="M882" i="29"/>
  <c r="L882" i="29"/>
  <c r="K882" i="29"/>
  <c r="J882" i="29"/>
  <c r="I882" i="29"/>
  <c r="H882" i="29"/>
  <c r="G882" i="29"/>
  <c r="U881" i="29"/>
  <c r="S881" i="29"/>
  <c r="P881" i="29"/>
  <c r="L881" i="29"/>
  <c r="U880" i="29"/>
  <c r="T880" i="29"/>
  <c r="S880" i="29"/>
  <c r="R880" i="29"/>
  <c r="Q880" i="29"/>
  <c r="P880" i="29"/>
  <c r="O880" i="29"/>
  <c r="N880" i="29"/>
  <c r="M880" i="29"/>
  <c r="L880" i="29"/>
  <c r="K880" i="29"/>
  <c r="J880" i="29"/>
  <c r="I880" i="29"/>
  <c r="H880" i="29"/>
  <c r="G880" i="29"/>
  <c r="U879" i="29"/>
  <c r="T879" i="29"/>
  <c r="S879" i="29"/>
  <c r="R879" i="29"/>
  <c r="Q879" i="29"/>
  <c r="P879" i="29"/>
  <c r="O879" i="29"/>
  <c r="N879" i="29"/>
  <c r="M879" i="29"/>
  <c r="L879" i="29"/>
  <c r="K879" i="29"/>
  <c r="J879" i="29"/>
  <c r="I879" i="29"/>
  <c r="H879" i="29"/>
  <c r="G879" i="29"/>
  <c r="U878" i="29"/>
  <c r="S878" i="29"/>
  <c r="P878" i="29"/>
  <c r="L878" i="29"/>
  <c r="U877" i="29"/>
  <c r="T877" i="29"/>
  <c r="S877" i="29"/>
  <c r="R877" i="29"/>
  <c r="Q877" i="29"/>
  <c r="P877" i="29"/>
  <c r="O877" i="29"/>
  <c r="N877" i="29"/>
  <c r="M877" i="29"/>
  <c r="L877" i="29"/>
  <c r="K877" i="29"/>
  <c r="J877" i="29"/>
  <c r="I877" i="29"/>
  <c r="H877" i="29"/>
  <c r="G877" i="29"/>
  <c r="U876" i="29"/>
  <c r="T876" i="29"/>
  <c r="S876" i="29"/>
  <c r="R876" i="29"/>
  <c r="Q876" i="29"/>
  <c r="P876" i="29"/>
  <c r="O876" i="29"/>
  <c r="N876" i="29"/>
  <c r="M876" i="29"/>
  <c r="L876" i="29"/>
  <c r="K876" i="29"/>
  <c r="J876" i="29"/>
  <c r="I876" i="29"/>
  <c r="H876" i="29"/>
  <c r="G876" i="29"/>
  <c r="U875" i="29"/>
  <c r="S875" i="29"/>
  <c r="P875" i="29"/>
  <c r="L875" i="29"/>
  <c r="U874" i="29"/>
  <c r="T874" i="29"/>
  <c r="S874" i="29"/>
  <c r="R874" i="29"/>
  <c r="Q874" i="29"/>
  <c r="P874" i="29"/>
  <c r="O874" i="29"/>
  <c r="N874" i="29"/>
  <c r="M874" i="29"/>
  <c r="L874" i="29"/>
  <c r="K874" i="29"/>
  <c r="J874" i="29"/>
  <c r="I874" i="29"/>
  <c r="H874" i="29"/>
  <c r="G874" i="29"/>
  <c r="U873" i="29"/>
  <c r="T873" i="29"/>
  <c r="S873" i="29"/>
  <c r="R873" i="29"/>
  <c r="Q873" i="29"/>
  <c r="P873" i="29"/>
  <c r="O873" i="29"/>
  <c r="N873" i="29"/>
  <c r="M873" i="29"/>
  <c r="L873" i="29"/>
  <c r="K873" i="29"/>
  <c r="J873" i="29"/>
  <c r="I873" i="29"/>
  <c r="H873" i="29"/>
  <c r="G873" i="29"/>
  <c r="L872" i="29"/>
  <c r="U871" i="29"/>
  <c r="T871" i="29"/>
  <c r="S871" i="29"/>
  <c r="R871" i="29"/>
  <c r="Q871" i="29"/>
  <c r="P871" i="29"/>
  <c r="O871" i="29"/>
  <c r="N871" i="29"/>
  <c r="M871" i="29"/>
  <c r="L871" i="29"/>
  <c r="K871" i="29"/>
  <c r="J871" i="29"/>
  <c r="I871" i="29"/>
  <c r="H871" i="29"/>
  <c r="G871" i="29"/>
  <c r="U870" i="29"/>
  <c r="S870" i="29"/>
  <c r="P870" i="29"/>
  <c r="L870" i="29"/>
  <c r="U869" i="29"/>
  <c r="T869" i="29"/>
  <c r="S869" i="29"/>
  <c r="R869" i="29"/>
  <c r="Q869" i="29"/>
  <c r="P869" i="29"/>
  <c r="O869" i="29"/>
  <c r="N869" i="29"/>
  <c r="M869" i="29"/>
  <c r="L869" i="29"/>
  <c r="K869" i="29"/>
  <c r="J869" i="29"/>
  <c r="I869" i="29"/>
  <c r="H869" i="29"/>
  <c r="G869" i="29"/>
  <c r="U868" i="29"/>
  <c r="T868" i="29"/>
  <c r="S868" i="29"/>
  <c r="R868" i="29"/>
  <c r="Q868" i="29"/>
  <c r="P868" i="29"/>
  <c r="O868" i="29"/>
  <c r="N868" i="29"/>
  <c r="M868" i="29"/>
  <c r="L868" i="29"/>
  <c r="K868" i="29"/>
  <c r="J868" i="29"/>
  <c r="I868" i="29"/>
  <c r="H868" i="29"/>
  <c r="G868" i="29"/>
  <c r="U867" i="29"/>
  <c r="S867" i="29"/>
  <c r="P867" i="29"/>
  <c r="L867" i="29"/>
  <c r="U866" i="29"/>
  <c r="T866" i="29"/>
  <c r="S866" i="29"/>
  <c r="R866" i="29"/>
  <c r="Q866" i="29"/>
  <c r="P866" i="29"/>
  <c r="O866" i="29"/>
  <c r="N866" i="29"/>
  <c r="M866" i="29"/>
  <c r="L866" i="29"/>
  <c r="K866" i="29"/>
  <c r="J866" i="29"/>
  <c r="I866" i="29"/>
  <c r="H866" i="29"/>
  <c r="G866" i="29"/>
  <c r="U865" i="29"/>
  <c r="T865" i="29"/>
  <c r="S865" i="29"/>
  <c r="R865" i="29"/>
  <c r="Q865" i="29"/>
  <c r="P865" i="29"/>
  <c r="O865" i="29"/>
  <c r="N865" i="29"/>
  <c r="M865" i="29"/>
  <c r="L865" i="29"/>
  <c r="K865" i="29"/>
  <c r="J865" i="29"/>
  <c r="I865" i="29"/>
  <c r="H865" i="29"/>
  <c r="G865" i="29"/>
  <c r="U864" i="29"/>
  <c r="S864" i="29"/>
  <c r="P864" i="29"/>
  <c r="L864" i="29"/>
  <c r="U863" i="29"/>
  <c r="T863" i="29"/>
  <c r="S863" i="29"/>
  <c r="R863" i="29"/>
  <c r="Q863" i="29"/>
  <c r="P863" i="29"/>
  <c r="O863" i="29"/>
  <c r="N863" i="29"/>
  <c r="M863" i="29"/>
  <c r="L863" i="29"/>
  <c r="K863" i="29"/>
  <c r="J863" i="29"/>
  <c r="I863" i="29"/>
  <c r="H863" i="29"/>
  <c r="G863" i="29"/>
  <c r="U862" i="29"/>
  <c r="T862" i="29"/>
  <c r="S862" i="29"/>
  <c r="R862" i="29"/>
  <c r="Q862" i="29"/>
  <c r="P862" i="29"/>
  <c r="O862" i="29"/>
  <c r="N862" i="29"/>
  <c r="M862" i="29"/>
  <c r="L862" i="29"/>
  <c r="K862" i="29"/>
  <c r="J862" i="29"/>
  <c r="I862" i="29"/>
  <c r="H862" i="29"/>
  <c r="G862" i="29"/>
  <c r="U861" i="29"/>
  <c r="S861" i="29"/>
  <c r="P861" i="29"/>
  <c r="L861" i="29"/>
  <c r="U860" i="29"/>
  <c r="T860" i="29"/>
  <c r="S860" i="29"/>
  <c r="R860" i="29"/>
  <c r="Q860" i="29"/>
  <c r="P860" i="29"/>
  <c r="O860" i="29"/>
  <c r="N860" i="29"/>
  <c r="M860" i="29"/>
  <c r="L860" i="29"/>
  <c r="K860" i="29"/>
  <c r="J860" i="29"/>
  <c r="I860" i="29"/>
  <c r="U859" i="29"/>
  <c r="T859" i="29"/>
  <c r="S859" i="29"/>
  <c r="R859" i="29"/>
  <c r="Q859" i="29"/>
  <c r="P859" i="29"/>
  <c r="O859" i="29"/>
  <c r="N859" i="29"/>
  <c r="M859" i="29"/>
  <c r="L859" i="29"/>
  <c r="K859" i="29"/>
  <c r="J859" i="29"/>
  <c r="I859" i="29"/>
  <c r="U858" i="29"/>
  <c r="S858" i="29"/>
  <c r="P858" i="29"/>
  <c r="L858" i="29"/>
  <c r="U857" i="29"/>
  <c r="T857" i="29"/>
  <c r="S857" i="29"/>
  <c r="R857" i="29"/>
  <c r="Q857" i="29"/>
  <c r="P857" i="29"/>
  <c r="O857" i="29"/>
  <c r="N857" i="29"/>
  <c r="M857" i="29"/>
  <c r="L857" i="29"/>
  <c r="K857" i="29"/>
  <c r="J857" i="29"/>
  <c r="I857" i="29"/>
  <c r="H857" i="29"/>
  <c r="G857" i="29"/>
  <c r="U856" i="29"/>
  <c r="T856" i="29"/>
  <c r="S856" i="29"/>
  <c r="R856" i="29"/>
  <c r="Q856" i="29"/>
  <c r="P856" i="29"/>
  <c r="O856" i="29"/>
  <c r="N856" i="29"/>
  <c r="M856" i="29"/>
  <c r="L856" i="29"/>
  <c r="K856" i="29"/>
  <c r="J856" i="29"/>
  <c r="I856" i="29"/>
  <c r="H856" i="29"/>
  <c r="G856" i="29"/>
  <c r="U855" i="29"/>
  <c r="S855" i="29"/>
  <c r="P855" i="29"/>
  <c r="L855" i="29"/>
  <c r="U854" i="29"/>
  <c r="T854" i="29"/>
  <c r="S854" i="29"/>
  <c r="R854" i="29"/>
  <c r="Q854" i="29"/>
  <c r="P854" i="29"/>
  <c r="O854" i="29"/>
  <c r="N854" i="29"/>
  <c r="M854" i="29"/>
  <c r="L854" i="29"/>
  <c r="K854" i="29"/>
  <c r="J854" i="29"/>
  <c r="I854" i="29"/>
  <c r="H854" i="29"/>
  <c r="G854" i="29"/>
  <c r="U853" i="29"/>
  <c r="T853" i="29"/>
  <c r="S853" i="29"/>
  <c r="R853" i="29"/>
  <c r="Q853" i="29"/>
  <c r="P853" i="29"/>
  <c r="O853" i="29"/>
  <c r="N853" i="29"/>
  <c r="M853" i="29"/>
  <c r="L853" i="29"/>
  <c r="K853" i="29"/>
  <c r="J853" i="29"/>
  <c r="I853" i="29"/>
  <c r="H853" i="29"/>
  <c r="G853" i="29"/>
  <c r="L852" i="29"/>
  <c r="U851" i="29"/>
  <c r="T851" i="29"/>
  <c r="S851" i="29"/>
  <c r="R851" i="29"/>
  <c r="Q851" i="29"/>
  <c r="P851" i="29"/>
  <c r="O851" i="29"/>
  <c r="N851" i="29"/>
  <c r="M851" i="29"/>
  <c r="L851" i="29"/>
  <c r="K851" i="29"/>
  <c r="J851" i="29"/>
  <c r="I851" i="29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L849" i="29"/>
  <c r="K849" i="29"/>
  <c r="J849" i="29"/>
  <c r="I849" i="29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L847" i="29"/>
  <c r="K847" i="29"/>
  <c r="J847" i="29"/>
  <c r="I847" i="29"/>
  <c r="H847" i="29"/>
  <c r="G847" i="29"/>
  <c r="U846" i="29"/>
  <c r="S846" i="29"/>
  <c r="P846" i="29"/>
  <c r="L846" i="29"/>
  <c r="U845" i="29"/>
  <c r="T845" i="29"/>
  <c r="S845" i="29"/>
  <c r="R845" i="29"/>
  <c r="Q845" i="29"/>
  <c r="P845" i="29"/>
  <c r="O845" i="29"/>
  <c r="N845" i="29"/>
  <c r="M845" i="29"/>
  <c r="L845" i="29"/>
  <c r="K845" i="29"/>
  <c r="J845" i="29"/>
  <c r="I845" i="29"/>
  <c r="H845" i="29"/>
  <c r="G845" i="29"/>
  <c r="U844" i="29"/>
  <c r="S844" i="29"/>
  <c r="P844" i="29"/>
  <c r="L844" i="29"/>
  <c r="U843" i="29"/>
  <c r="T843" i="29"/>
  <c r="S843" i="29"/>
  <c r="R843" i="29"/>
  <c r="Q843" i="29"/>
  <c r="P843" i="29"/>
  <c r="O843" i="29"/>
  <c r="N843" i="29"/>
  <c r="M843" i="29"/>
  <c r="L843" i="29"/>
  <c r="K843" i="29"/>
  <c r="J843" i="29"/>
  <c r="I843" i="29"/>
  <c r="H843" i="29"/>
  <c r="G843" i="29"/>
  <c r="U842" i="29"/>
  <c r="S842" i="29"/>
  <c r="P842" i="29"/>
  <c r="L842" i="29"/>
  <c r="U841" i="29"/>
  <c r="T841" i="29"/>
  <c r="S841" i="29"/>
  <c r="R841" i="29"/>
  <c r="Q841" i="29"/>
  <c r="P841" i="29"/>
  <c r="O841" i="29"/>
  <c r="N841" i="29"/>
  <c r="M841" i="29"/>
  <c r="L841" i="29"/>
  <c r="K841" i="29"/>
  <c r="J841" i="29"/>
  <c r="I841" i="29"/>
  <c r="H841" i="29"/>
  <c r="G841" i="29"/>
  <c r="U840" i="29"/>
  <c r="T840" i="29"/>
  <c r="S840" i="29"/>
  <c r="R840" i="29"/>
  <c r="Q840" i="29"/>
  <c r="P840" i="29"/>
  <c r="O840" i="29"/>
  <c r="N840" i="29"/>
  <c r="M840" i="29"/>
  <c r="L840" i="29"/>
  <c r="K840" i="29"/>
  <c r="J840" i="29"/>
  <c r="I840" i="29"/>
  <c r="H840" i="29"/>
  <c r="G840" i="29"/>
  <c r="L839" i="29"/>
  <c r="U838" i="29"/>
  <c r="T838" i="29"/>
  <c r="S838" i="29"/>
  <c r="R838" i="29"/>
  <c r="Q838" i="29"/>
  <c r="P838" i="29"/>
  <c r="O838" i="29"/>
  <c r="L838" i="29"/>
  <c r="K838" i="29"/>
  <c r="J838" i="29"/>
  <c r="I838" i="29"/>
  <c r="U837" i="29"/>
  <c r="S837" i="29"/>
  <c r="P837" i="29"/>
  <c r="L837" i="29"/>
  <c r="J837" i="29"/>
  <c r="U836" i="29"/>
  <c r="T836" i="29"/>
  <c r="S836" i="29"/>
  <c r="R836" i="29"/>
  <c r="Q836" i="29"/>
  <c r="P836" i="29"/>
  <c r="O836" i="29"/>
  <c r="L836" i="29"/>
  <c r="K836" i="29"/>
  <c r="J836" i="29"/>
  <c r="I836" i="29"/>
  <c r="U835" i="29"/>
  <c r="T835" i="29"/>
  <c r="S835" i="29"/>
  <c r="R835" i="29"/>
  <c r="Q835" i="29"/>
  <c r="P835" i="29"/>
  <c r="O835" i="29"/>
  <c r="L835" i="29"/>
  <c r="K835" i="29"/>
  <c r="J835" i="29"/>
  <c r="I835" i="29"/>
  <c r="L834" i="29"/>
  <c r="U833" i="29"/>
  <c r="T833" i="29"/>
  <c r="S833" i="29"/>
  <c r="R833" i="29"/>
  <c r="Q833" i="29"/>
  <c r="P833" i="29"/>
  <c r="O833" i="29"/>
  <c r="N833" i="29"/>
  <c r="M833" i="29"/>
  <c r="L833" i="29"/>
  <c r="K833" i="29"/>
  <c r="J833" i="29"/>
  <c r="I833" i="29"/>
  <c r="L832" i="29"/>
  <c r="U831" i="29"/>
  <c r="T831" i="29"/>
  <c r="S831" i="29"/>
  <c r="R831" i="29"/>
  <c r="Q831" i="29"/>
  <c r="P831" i="29"/>
  <c r="O831" i="29"/>
  <c r="N831" i="29"/>
  <c r="M831" i="29"/>
  <c r="L831" i="29"/>
  <c r="K831" i="29"/>
  <c r="J831" i="29"/>
  <c r="I831" i="29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L829" i="29"/>
  <c r="K829" i="29"/>
  <c r="J829" i="29"/>
  <c r="I829" i="29"/>
  <c r="H829" i="29"/>
  <c r="G829" i="29"/>
  <c r="U828" i="29"/>
  <c r="T828" i="29"/>
  <c r="S828" i="29"/>
  <c r="R828" i="29"/>
  <c r="Q828" i="29"/>
  <c r="P828" i="29"/>
  <c r="O828" i="29"/>
  <c r="N828" i="29"/>
  <c r="M828" i="29"/>
  <c r="L828" i="29"/>
  <c r="K828" i="29"/>
  <c r="J828" i="29"/>
  <c r="I828" i="29"/>
  <c r="H828" i="29"/>
  <c r="G828" i="29"/>
  <c r="L827" i="29"/>
  <c r="U826" i="29"/>
  <c r="T826" i="29"/>
  <c r="S826" i="29"/>
  <c r="R826" i="29"/>
  <c r="Q826" i="29"/>
  <c r="P826" i="29"/>
  <c r="O826" i="29"/>
  <c r="N826" i="29"/>
  <c r="M826" i="29"/>
  <c r="L826" i="29"/>
  <c r="K826" i="29"/>
  <c r="J826" i="29"/>
  <c r="I826" i="29"/>
  <c r="H826" i="29"/>
  <c r="G826" i="29"/>
  <c r="U825" i="29"/>
  <c r="S825" i="29"/>
  <c r="P825" i="29"/>
  <c r="L825" i="29"/>
  <c r="U824" i="29"/>
  <c r="T824" i="29"/>
  <c r="S824" i="29"/>
  <c r="R824" i="29"/>
  <c r="Q824" i="29"/>
  <c r="P824" i="29"/>
  <c r="O824" i="29"/>
  <c r="N824" i="29"/>
  <c r="M824" i="29"/>
  <c r="L824" i="29"/>
  <c r="K824" i="29"/>
  <c r="J824" i="29"/>
  <c r="I824" i="29"/>
  <c r="H824" i="29"/>
  <c r="G824" i="29"/>
  <c r="U823" i="29"/>
  <c r="T823" i="29"/>
  <c r="S823" i="29"/>
  <c r="R823" i="29"/>
  <c r="Q823" i="29"/>
  <c r="P823" i="29"/>
  <c r="O823" i="29"/>
  <c r="N823" i="29"/>
  <c r="M823" i="29"/>
  <c r="L823" i="29"/>
  <c r="K823" i="29"/>
  <c r="J823" i="29"/>
  <c r="I823" i="29"/>
  <c r="H823" i="29"/>
  <c r="G823" i="29"/>
  <c r="U822" i="29"/>
  <c r="S822" i="29"/>
  <c r="P822" i="29"/>
  <c r="L822" i="29"/>
  <c r="U821" i="29"/>
  <c r="T821" i="29"/>
  <c r="S821" i="29"/>
  <c r="R821" i="29"/>
  <c r="Q821" i="29"/>
  <c r="P821" i="29"/>
  <c r="O821" i="29"/>
  <c r="N821" i="29"/>
  <c r="M821" i="29"/>
  <c r="L821" i="29"/>
  <c r="K821" i="29"/>
  <c r="J821" i="29"/>
  <c r="I821" i="29"/>
  <c r="H821" i="29"/>
  <c r="G821" i="29"/>
  <c r="U820" i="29"/>
  <c r="S820" i="29"/>
  <c r="P820" i="29"/>
  <c r="L820" i="29"/>
  <c r="U819" i="29"/>
  <c r="T819" i="29"/>
  <c r="S819" i="29"/>
  <c r="R819" i="29"/>
  <c r="Q819" i="29"/>
  <c r="P819" i="29"/>
  <c r="O819" i="29"/>
  <c r="N819" i="29"/>
  <c r="M819" i="29"/>
  <c r="L819" i="29"/>
  <c r="K819" i="29"/>
  <c r="J819" i="29"/>
  <c r="I819" i="29"/>
  <c r="H819" i="29"/>
  <c r="G819" i="29"/>
  <c r="U818" i="29"/>
  <c r="S818" i="29"/>
  <c r="P818" i="29"/>
  <c r="L818" i="29"/>
  <c r="U817" i="29"/>
  <c r="T817" i="29"/>
  <c r="S817" i="29"/>
  <c r="R817" i="29"/>
  <c r="Q817" i="29"/>
  <c r="P817" i="29"/>
  <c r="O817" i="29"/>
  <c r="N817" i="29"/>
  <c r="M817" i="29"/>
  <c r="L817" i="29"/>
  <c r="K817" i="29"/>
  <c r="J817" i="29"/>
  <c r="I817" i="29"/>
  <c r="H817" i="29"/>
  <c r="G817" i="29"/>
  <c r="U816" i="29"/>
  <c r="T816" i="29"/>
  <c r="S816" i="29"/>
  <c r="R816" i="29"/>
  <c r="Q816" i="29"/>
  <c r="P816" i="29"/>
  <c r="O816" i="29"/>
  <c r="N816" i="29"/>
  <c r="M816" i="29"/>
  <c r="L816" i="29"/>
  <c r="K816" i="29"/>
  <c r="J816" i="29"/>
  <c r="I816" i="29"/>
  <c r="H816" i="29"/>
  <c r="G816" i="29"/>
  <c r="L815" i="29"/>
  <c r="U814" i="29"/>
  <c r="T814" i="29"/>
  <c r="S814" i="29"/>
  <c r="R814" i="29"/>
  <c r="Q814" i="29"/>
  <c r="P814" i="29"/>
  <c r="O814" i="29"/>
  <c r="N814" i="29"/>
  <c r="M814" i="29"/>
  <c r="L814" i="29"/>
  <c r="K814" i="29"/>
  <c r="J814" i="29"/>
  <c r="I814" i="29"/>
  <c r="H814" i="29"/>
  <c r="G814" i="29"/>
  <c r="U813" i="29"/>
  <c r="S813" i="29"/>
  <c r="P813" i="29"/>
  <c r="L813" i="29"/>
  <c r="U812" i="29"/>
  <c r="T812" i="29"/>
  <c r="S812" i="29"/>
  <c r="R812" i="29"/>
  <c r="Q812" i="29"/>
  <c r="P812" i="29"/>
  <c r="O812" i="29"/>
  <c r="N812" i="29"/>
  <c r="M812" i="29"/>
  <c r="L812" i="29"/>
  <c r="K812" i="29"/>
  <c r="J812" i="29"/>
  <c r="I812" i="29"/>
  <c r="H812" i="29"/>
  <c r="G812" i="29"/>
  <c r="U811" i="29"/>
  <c r="S811" i="29"/>
  <c r="P811" i="29"/>
  <c r="L811" i="29"/>
  <c r="U810" i="29"/>
  <c r="T810" i="29"/>
  <c r="S810" i="29"/>
  <c r="R810" i="29"/>
  <c r="Q810" i="29"/>
  <c r="P810" i="29"/>
  <c r="O810" i="29"/>
  <c r="N810" i="29"/>
  <c r="M810" i="29"/>
  <c r="L810" i="29"/>
  <c r="K810" i="29"/>
  <c r="J810" i="29"/>
  <c r="I810" i="29"/>
  <c r="H810" i="29"/>
  <c r="G810" i="29"/>
  <c r="U809" i="29"/>
  <c r="T809" i="29"/>
  <c r="S809" i="29"/>
  <c r="R809" i="29"/>
  <c r="Q809" i="29"/>
  <c r="P809" i="29"/>
  <c r="O809" i="29"/>
  <c r="N809" i="29"/>
  <c r="M809" i="29"/>
  <c r="L809" i="29"/>
  <c r="K809" i="29"/>
  <c r="J809" i="29"/>
  <c r="I809" i="29"/>
  <c r="H809" i="29"/>
  <c r="G809" i="29"/>
  <c r="L808" i="29"/>
  <c r="U807" i="29"/>
  <c r="T807" i="29"/>
  <c r="S807" i="29"/>
  <c r="R807" i="29"/>
  <c r="Q807" i="29"/>
  <c r="P807" i="29"/>
  <c r="O807" i="29"/>
  <c r="N807" i="29"/>
  <c r="M807" i="29"/>
  <c r="L807" i="29"/>
  <c r="K807" i="29"/>
  <c r="J807" i="29"/>
  <c r="I807" i="29"/>
  <c r="H807" i="29"/>
  <c r="G807" i="29"/>
  <c r="U806" i="29"/>
  <c r="S806" i="29"/>
  <c r="P806" i="29"/>
  <c r="L806" i="29"/>
  <c r="U805" i="29"/>
  <c r="T805" i="29"/>
  <c r="S805" i="29"/>
  <c r="R805" i="29"/>
  <c r="Q805" i="29"/>
  <c r="P805" i="29"/>
  <c r="O805" i="29"/>
  <c r="N805" i="29"/>
  <c r="M805" i="29"/>
  <c r="L805" i="29"/>
  <c r="K805" i="29"/>
  <c r="J805" i="29"/>
  <c r="I805" i="29"/>
  <c r="H805" i="29"/>
  <c r="G805" i="29"/>
  <c r="U804" i="29"/>
  <c r="S804" i="29"/>
  <c r="P804" i="29"/>
  <c r="L804" i="29"/>
  <c r="U803" i="29"/>
  <c r="T803" i="29"/>
  <c r="S803" i="29"/>
  <c r="R803" i="29"/>
  <c r="Q803" i="29"/>
  <c r="P803" i="29"/>
  <c r="O803" i="29"/>
  <c r="N803" i="29"/>
  <c r="M803" i="29"/>
  <c r="L803" i="29"/>
  <c r="K803" i="29"/>
  <c r="J803" i="29"/>
  <c r="I803" i="29"/>
  <c r="H803" i="29"/>
  <c r="G803" i="29"/>
  <c r="U802" i="29"/>
  <c r="T802" i="29"/>
  <c r="S802" i="29"/>
  <c r="R802" i="29"/>
  <c r="Q802" i="29"/>
  <c r="P802" i="29"/>
  <c r="O802" i="29"/>
  <c r="N802" i="29"/>
  <c r="M802" i="29"/>
  <c r="L802" i="29"/>
  <c r="K802" i="29"/>
  <c r="J802" i="29"/>
  <c r="I802" i="29"/>
  <c r="H802" i="29"/>
  <c r="G802" i="29"/>
  <c r="L801" i="29"/>
  <c r="U800" i="29"/>
  <c r="T800" i="29"/>
  <c r="S800" i="29"/>
  <c r="R800" i="29"/>
  <c r="Q800" i="29"/>
  <c r="P800" i="29"/>
  <c r="O800" i="29"/>
  <c r="N800" i="29"/>
  <c r="M800" i="29"/>
  <c r="L800" i="29"/>
  <c r="K800" i="29"/>
  <c r="J800" i="29"/>
  <c r="I800" i="29"/>
  <c r="L799" i="29"/>
  <c r="U798" i="29"/>
  <c r="T798" i="29"/>
  <c r="S798" i="29"/>
  <c r="R798" i="29"/>
  <c r="Q798" i="29"/>
  <c r="P798" i="29"/>
  <c r="O798" i="29"/>
  <c r="N798" i="29"/>
  <c r="M798" i="29"/>
  <c r="L798" i="29"/>
  <c r="K798" i="29"/>
  <c r="J798" i="29"/>
  <c r="I798" i="29"/>
  <c r="L797" i="29"/>
  <c r="U796" i="29"/>
  <c r="T796" i="29"/>
  <c r="S796" i="29"/>
  <c r="R796" i="29"/>
  <c r="Q796" i="29"/>
  <c r="P796" i="29"/>
  <c r="O796" i="29"/>
  <c r="N796" i="29"/>
  <c r="M796" i="29"/>
  <c r="L796" i="29"/>
  <c r="K796" i="29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L794" i="29"/>
  <c r="K794" i="29"/>
  <c r="J794" i="29"/>
  <c r="I794" i="29"/>
  <c r="H794" i="29"/>
  <c r="G794" i="29"/>
  <c r="U793" i="29"/>
  <c r="S793" i="29"/>
  <c r="P793" i="29"/>
  <c r="L793" i="29"/>
  <c r="U792" i="29"/>
  <c r="T792" i="29"/>
  <c r="S792" i="29"/>
  <c r="R792" i="29"/>
  <c r="Q792" i="29"/>
  <c r="P792" i="29"/>
  <c r="O792" i="29"/>
  <c r="N792" i="29"/>
  <c r="M792" i="29"/>
  <c r="L792" i="29"/>
  <c r="K792" i="29"/>
  <c r="J792" i="29"/>
  <c r="I792" i="29"/>
  <c r="H792" i="29"/>
  <c r="G792" i="29"/>
  <c r="U791" i="29"/>
  <c r="S791" i="29"/>
  <c r="P791" i="29"/>
  <c r="L791" i="29"/>
  <c r="U790" i="29"/>
  <c r="T790" i="29"/>
  <c r="S790" i="29"/>
  <c r="R790" i="29"/>
  <c r="Q790" i="29"/>
  <c r="P790" i="29"/>
  <c r="O790" i="29"/>
  <c r="N790" i="29"/>
  <c r="M790" i="29"/>
  <c r="L790" i="29"/>
  <c r="K790" i="29"/>
  <c r="J790" i="29"/>
  <c r="I790" i="29"/>
  <c r="H790" i="29"/>
  <c r="G790" i="29"/>
  <c r="U789" i="29"/>
  <c r="S789" i="29"/>
  <c r="P789" i="29"/>
  <c r="L789" i="29"/>
  <c r="U788" i="29"/>
  <c r="T788" i="29"/>
  <c r="S788" i="29"/>
  <c r="R788" i="29"/>
  <c r="Q788" i="29"/>
  <c r="P788" i="29"/>
  <c r="O788" i="29"/>
  <c r="N788" i="29"/>
  <c r="M788" i="29"/>
  <c r="L788" i="29"/>
  <c r="K788" i="29"/>
  <c r="J788" i="29"/>
  <c r="I788" i="29"/>
  <c r="H788" i="29"/>
  <c r="G788" i="29"/>
  <c r="U787" i="29"/>
  <c r="T787" i="29"/>
  <c r="S787" i="29"/>
  <c r="R787" i="29"/>
  <c r="Q787" i="29"/>
  <c r="P787" i="29"/>
  <c r="O787" i="29"/>
  <c r="N787" i="29"/>
  <c r="M787" i="29"/>
  <c r="L787" i="29"/>
  <c r="K787" i="29"/>
  <c r="J787" i="29"/>
  <c r="I787" i="29"/>
  <c r="H787" i="29"/>
  <c r="G787" i="29"/>
  <c r="U786" i="29"/>
  <c r="S786" i="29"/>
  <c r="P786" i="29"/>
  <c r="L786" i="29"/>
  <c r="U785" i="29"/>
  <c r="T785" i="29"/>
  <c r="S785" i="29"/>
  <c r="R785" i="29"/>
  <c r="Q785" i="29"/>
  <c r="P785" i="29"/>
  <c r="O785" i="29"/>
  <c r="N785" i="29"/>
  <c r="M785" i="29"/>
  <c r="L785" i="29"/>
  <c r="K785" i="29"/>
  <c r="J785" i="29"/>
  <c r="I785" i="29"/>
  <c r="H785" i="29"/>
  <c r="G785" i="29"/>
  <c r="U784" i="29"/>
  <c r="T784" i="29"/>
  <c r="S784" i="29"/>
  <c r="R784" i="29"/>
  <c r="Q784" i="29"/>
  <c r="P784" i="29"/>
  <c r="O784" i="29"/>
  <c r="N784" i="29"/>
  <c r="M784" i="29"/>
  <c r="L784" i="29"/>
  <c r="K784" i="29"/>
  <c r="J784" i="29"/>
  <c r="I784" i="29"/>
  <c r="H784" i="29"/>
  <c r="G784" i="29"/>
  <c r="L783" i="29"/>
  <c r="U782" i="29"/>
  <c r="T782" i="29"/>
  <c r="S782" i="29"/>
  <c r="R782" i="29"/>
  <c r="Q782" i="29"/>
  <c r="P782" i="29"/>
  <c r="O782" i="29"/>
  <c r="N782" i="29"/>
  <c r="M782" i="29"/>
  <c r="L782" i="29"/>
  <c r="K782" i="29"/>
  <c r="J782" i="29"/>
  <c r="I782" i="29"/>
  <c r="H782" i="29"/>
  <c r="G782" i="29"/>
  <c r="U781" i="29"/>
  <c r="S781" i="29"/>
  <c r="P781" i="29"/>
  <c r="L781" i="29"/>
  <c r="U780" i="29"/>
  <c r="T780" i="29"/>
  <c r="S780" i="29"/>
  <c r="R780" i="29"/>
  <c r="Q780" i="29"/>
  <c r="P780" i="29"/>
  <c r="O780" i="29"/>
  <c r="N780" i="29"/>
  <c r="M780" i="29"/>
  <c r="L780" i="29"/>
  <c r="K780" i="29"/>
  <c r="J780" i="29"/>
  <c r="I780" i="29"/>
  <c r="H780" i="29"/>
  <c r="G780" i="29"/>
  <c r="U779" i="29"/>
  <c r="T779" i="29"/>
  <c r="S779" i="29"/>
  <c r="R779" i="29"/>
  <c r="Q779" i="29"/>
  <c r="P779" i="29"/>
  <c r="O779" i="29"/>
  <c r="N779" i="29"/>
  <c r="M779" i="29"/>
  <c r="L779" i="29"/>
  <c r="K779" i="29"/>
  <c r="J779" i="29"/>
  <c r="I779" i="29"/>
  <c r="H779" i="29"/>
  <c r="G779" i="29"/>
  <c r="L778" i="29"/>
  <c r="U777" i="29"/>
  <c r="T777" i="29"/>
  <c r="S777" i="29"/>
  <c r="R777" i="29"/>
  <c r="Q777" i="29"/>
  <c r="P777" i="29"/>
  <c r="O777" i="29"/>
  <c r="N777" i="29"/>
  <c r="M777" i="29"/>
  <c r="L777" i="29"/>
  <c r="K777" i="29"/>
  <c r="J777" i="29"/>
  <c r="I777" i="29"/>
  <c r="H777" i="29"/>
  <c r="G777" i="29"/>
  <c r="U776" i="29"/>
  <c r="S776" i="29"/>
  <c r="P776" i="29"/>
  <c r="L776" i="29"/>
  <c r="U775" i="29"/>
  <c r="T775" i="29"/>
  <c r="S775" i="29"/>
  <c r="R775" i="29"/>
  <c r="Q775" i="29"/>
  <c r="P775" i="29"/>
  <c r="O775" i="29"/>
  <c r="N775" i="29"/>
  <c r="M775" i="29"/>
  <c r="L775" i="29"/>
  <c r="K775" i="29"/>
  <c r="J775" i="29"/>
  <c r="I775" i="29"/>
  <c r="H775" i="29"/>
  <c r="G775" i="29"/>
  <c r="U774" i="29"/>
  <c r="T774" i="29"/>
  <c r="S774" i="29"/>
  <c r="R774" i="29"/>
  <c r="Q774" i="29"/>
  <c r="P774" i="29"/>
  <c r="O774" i="29"/>
  <c r="N774" i="29"/>
  <c r="M774" i="29"/>
  <c r="L774" i="29"/>
  <c r="K774" i="29"/>
  <c r="J774" i="29"/>
  <c r="I774" i="29"/>
  <c r="H774" i="29"/>
  <c r="G774" i="29"/>
  <c r="L773" i="29"/>
  <c r="U772" i="29"/>
  <c r="T772" i="29"/>
  <c r="S772" i="29"/>
  <c r="R772" i="29"/>
  <c r="Q772" i="29"/>
  <c r="P772" i="29"/>
  <c r="O772" i="29"/>
  <c r="N772" i="29"/>
  <c r="M772" i="29"/>
  <c r="L772" i="29"/>
  <c r="K772" i="29"/>
  <c r="J772" i="29"/>
  <c r="I772" i="29"/>
  <c r="H772" i="29"/>
  <c r="G772" i="29"/>
  <c r="U771" i="29"/>
  <c r="S771" i="29"/>
  <c r="P771" i="29"/>
  <c r="L771" i="29"/>
  <c r="U770" i="29"/>
  <c r="T770" i="29"/>
  <c r="S770" i="29"/>
  <c r="R770" i="29"/>
  <c r="Q770" i="29"/>
  <c r="P770" i="29"/>
  <c r="O770" i="29"/>
  <c r="N770" i="29"/>
  <c r="M770" i="29"/>
  <c r="L770" i="29"/>
  <c r="K770" i="29"/>
  <c r="J770" i="29"/>
  <c r="I770" i="29"/>
  <c r="H770" i="29"/>
  <c r="G770" i="29"/>
  <c r="U769" i="29"/>
  <c r="S769" i="29"/>
  <c r="P769" i="29"/>
  <c r="L769" i="29"/>
  <c r="U768" i="29"/>
  <c r="T768" i="29"/>
  <c r="S768" i="29"/>
  <c r="R768" i="29"/>
  <c r="Q768" i="29"/>
  <c r="P768" i="29"/>
  <c r="O768" i="29"/>
  <c r="N768" i="29"/>
  <c r="M768" i="29"/>
  <c r="L768" i="29"/>
  <c r="K768" i="29"/>
  <c r="J768" i="29"/>
  <c r="I768" i="29"/>
  <c r="H768" i="29"/>
  <c r="G768" i="29"/>
  <c r="U767" i="29"/>
  <c r="T767" i="29"/>
  <c r="S767" i="29"/>
  <c r="R767" i="29"/>
  <c r="Q767" i="29"/>
  <c r="P767" i="29"/>
  <c r="O767" i="29"/>
  <c r="N767" i="29"/>
  <c r="M767" i="29"/>
  <c r="L767" i="29"/>
  <c r="K767" i="29"/>
  <c r="J767" i="29"/>
  <c r="I767" i="29"/>
  <c r="H767" i="29"/>
  <c r="G767" i="29"/>
  <c r="L766" i="29"/>
  <c r="U765" i="29"/>
  <c r="T765" i="29"/>
  <c r="S765" i="29"/>
  <c r="R765" i="29"/>
  <c r="Q765" i="29"/>
  <c r="P765" i="29"/>
  <c r="O765" i="29"/>
  <c r="N765" i="29"/>
  <c r="M765" i="29"/>
  <c r="L765" i="29"/>
  <c r="K765" i="29"/>
  <c r="J765" i="29"/>
  <c r="I765" i="29"/>
  <c r="H765" i="29"/>
  <c r="G765" i="29"/>
  <c r="U764" i="29"/>
  <c r="S764" i="29"/>
  <c r="P764" i="29"/>
  <c r="L764" i="29"/>
  <c r="U763" i="29"/>
  <c r="T763" i="29"/>
  <c r="S763" i="29"/>
  <c r="R763" i="29"/>
  <c r="Q763" i="29"/>
  <c r="P763" i="29"/>
  <c r="O763" i="29"/>
  <c r="N763" i="29"/>
  <c r="M763" i="29"/>
  <c r="L763" i="29"/>
  <c r="K763" i="29"/>
  <c r="J763" i="29"/>
  <c r="I763" i="29"/>
  <c r="H763" i="29"/>
  <c r="G763" i="29"/>
  <c r="U762" i="29"/>
  <c r="S762" i="29"/>
  <c r="P762" i="29"/>
  <c r="L762" i="29"/>
  <c r="U761" i="29"/>
  <c r="T761" i="29"/>
  <c r="S761" i="29"/>
  <c r="R761" i="29"/>
  <c r="Q761" i="29"/>
  <c r="P761" i="29"/>
  <c r="O761" i="29"/>
  <c r="N761" i="29"/>
  <c r="M761" i="29"/>
  <c r="L761" i="29"/>
  <c r="K761" i="29"/>
  <c r="J761" i="29"/>
  <c r="I761" i="29"/>
  <c r="H761" i="29"/>
  <c r="G761" i="29"/>
  <c r="U760" i="29"/>
  <c r="T760" i="29"/>
  <c r="S760" i="29"/>
  <c r="R760" i="29"/>
  <c r="Q760" i="29"/>
  <c r="P760" i="29"/>
  <c r="O760" i="29"/>
  <c r="N760" i="29"/>
  <c r="M760" i="29"/>
  <c r="L760" i="29"/>
  <c r="K760" i="29"/>
  <c r="J760" i="29"/>
  <c r="I760" i="29"/>
  <c r="H760" i="29"/>
  <c r="G760" i="29"/>
  <c r="L759" i="29"/>
  <c r="U758" i="29"/>
  <c r="T758" i="29"/>
  <c r="S758" i="29"/>
  <c r="R758" i="29"/>
  <c r="Q758" i="29"/>
  <c r="P758" i="29"/>
  <c r="O758" i="29"/>
  <c r="N758" i="29"/>
  <c r="M758" i="29"/>
  <c r="L758" i="29"/>
  <c r="K758" i="29"/>
  <c r="J758" i="29"/>
  <c r="I758" i="29"/>
  <c r="H758" i="29"/>
  <c r="G758" i="29"/>
  <c r="U757" i="29"/>
  <c r="S757" i="29"/>
  <c r="P757" i="29"/>
  <c r="L757" i="29"/>
  <c r="U756" i="29"/>
  <c r="T756" i="29"/>
  <c r="S756" i="29"/>
  <c r="R756" i="29"/>
  <c r="Q756" i="29"/>
  <c r="P756" i="29"/>
  <c r="O756" i="29"/>
  <c r="N756" i="29"/>
  <c r="M756" i="29"/>
  <c r="L756" i="29"/>
  <c r="K756" i="29"/>
  <c r="J756" i="29"/>
  <c r="I756" i="29"/>
  <c r="H756" i="29"/>
  <c r="G756" i="29"/>
  <c r="U755" i="29"/>
  <c r="S755" i="29"/>
  <c r="P755" i="29"/>
  <c r="L755" i="29"/>
  <c r="U754" i="29"/>
  <c r="T754" i="29"/>
  <c r="S754" i="29"/>
  <c r="R754" i="29"/>
  <c r="Q754" i="29"/>
  <c r="P754" i="29"/>
  <c r="O754" i="29"/>
  <c r="N754" i="29"/>
  <c r="M754" i="29"/>
  <c r="L754" i="29"/>
  <c r="K754" i="29"/>
  <c r="J754" i="29"/>
  <c r="I754" i="29"/>
  <c r="H754" i="29"/>
  <c r="G754" i="29"/>
  <c r="U753" i="29"/>
  <c r="T753" i="29"/>
  <c r="S753" i="29"/>
  <c r="R753" i="29"/>
  <c r="Q753" i="29"/>
  <c r="P753" i="29"/>
  <c r="O753" i="29"/>
  <c r="N753" i="29"/>
  <c r="M753" i="29"/>
  <c r="L753" i="29"/>
  <c r="K753" i="29"/>
  <c r="J753" i="29"/>
  <c r="I753" i="29"/>
  <c r="H753" i="29"/>
  <c r="G753" i="29"/>
  <c r="L752" i="29"/>
  <c r="U751" i="29"/>
  <c r="T751" i="29"/>
  <c r="S751" i="29"/>
  <c r="R751" i="29"/>
  <c r="Q751" i="29"/>
  <c r="P751" i="29"/>
  <c r="O751" i="29"/>
  <c r="N751" i="29"/>
  <c r="M751" i="29"/>
  <c r="L751" i="29"/>
  <c r="K751" i="29"/>
  <c r="J751" i="29"/>
  <c r="I751" i="29"/>
  <c r="L750" i="29"/>
  <c r="U749" i="29"/>
  <c r="T749" i="29"/>
  <c r="S749" i="29"/>
  <c r="R749" i="29"/>
  <c r="Q749" i="29"/>
  <c r="P749" i="29"/>
  <c r="O749" i="29"/>
  <c r="N749" i="29"/>
  <c r="M749" i="29"/>
  <c r="L749" i="29"/>
  <c r="K749" i="29"/>
  <c r="J749" i="29"/>
  <c r="I749" i="29"/>
  <c r="H749" i="29"/>
  <c r="G749" i="29"/>
  <c r="U748" i="29"/>
  <c r="S748" i="29"/>
  <c r="P748" i="29"/>
  <c r="L748" i="29"/>
  <c r="U747" i="29"/>
  <c r="T747" i="29"/>
  <c r="S747" i="29"/>
  <c r="R747" i="29"/>
  <c r="Q747" i="29"/>
  <c r="P747" i="29"/>
  <c r="O747" i="29"/>
  <c r="N747" i="29"/>
  <c r="M747" i="29"/>
  <c r="L747" i="29"/>
  <c r="K747" i="29"/>
  <c r="J747" i="29"/>
  <c r="I747" i="29"/>
  <c r="H747" i="29"/>
  <c r="G747" i="29"/>
  <c r="U746" i="29"/>
  <c r="S746" i="29"/>
  <c r="P746" i="29"/>
  <c r="L746" i="29"/>
  <c r="U745" i="29"/>
  <c r="T745" i="29"/>
  <c r="S745" i="29"/>
  <c r="R745" i="29"/>
  <c r="Q745" i="29"/>
  <c r="P745" i="29"/>
  <c r="O745" i="29"/>
  <c r="N745" i="29"/>
  <c r="M745" i="29"/>
  <c r="L745" i="29"/>
  <c r="K745" i="29"/>
  <c r="J745" i="29"/>
  <c r="I745" i="29"/>
  <c r="H745" i="29"/>
  <c r="G745" i="29"/>
  <c r="U744" i="29"/>
  <c r="T744" i="29"/>
  <c r="S744" i="29"/>
  <c r="R744" i="29"/>
  <c r="Q744" i="29"/>
  <c r="P744" i="29"/>
  <c r="O744" i="29"/>
  <c r="N744" i="29"/>
  <c r="M744" i="29"/>
  <c r="L744" i="29"/>
  <c r="K744" i="29"/>
  <c r="J744" i="29"/>
  <c r="I744" i="29"/>
  <c r="H744" i="29"/>
  <c r="G744" i="29"/>
  <c r="L743" i="29"/>
  <c r="U742" i="29"/>
  <c r="T742" i="29"/>
  <c r="S742" i="29"/>
  <c r="R742" i="29"/>
  <c r="Q742" i="29"/>
  <c r="P742" i="29"/>
  <c r="O742" i="29"/>
  <c r="N742" i="29"/>
  <c r="M742" i="29"/>
  <c r="L742" i="29"/>
  <c r="K742" i="29"/>
  <c r="J742" i="29"/>
  <c r="I742" i="29"/>
  <c r="L741" i="29"/>
  <c r="U740" i="29"/>
  <c r="T740" i="29"/>
  <c r="S740" i="29"/>
  <c r="R740" i="29"/>
  <c r="Q740" i="29"/>
  <c r="P740" i="29"/>
  <c r="O740" i="29"/>
  <c r="N740" i="29"/>
  <c r="M740" i="29"/>
  <c r="L740" i="29"/>
  <c r="K740" i="29"/>
  <c r="J740" i="29"/>
  <c r="I740" i="29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L738" i="29"/>
  <c r="K738" i="29"/>
  <c r="J738" i="29"/>
  <c r="I738" i="29"/>
  <c r="H738" i="29"/>
  <c r="G738" i="29"/>
  <c r="U737" i="29"/>
  <c r="S737" i="29"/>
  <c r="P737" i="29"/>
  <c r="L737" i="29"/>
  <c r="U736" i="29"/>
  <c r="T736" i="29"/>
  <c r="S736" i="29"/>
  <c r="R736" i="29"/>
  <c r="Q736" i="29"/>
  <c r="P736" i="29"/>
  <c r="O736" i="29"/>
  <c r="N736" i="29"/>
  <c r="M736" i="29"/>
  <c r="L736" i="29"/>
  <c r="K736" i="29"/>
  <c r="J736" i="29"/>
  <c r="I736" i="29"/>
  <c r="H736" i="29"/>
  <c r="G736" i="29"/>
  <c r="U735" i="29"/>
  <c r="S735" i="29"/>
  <c r="P735" i="29"/>
  <c r="L735" i="29"/>
  <c r="U734" i="29"/>
  <c r="T734" i="29"/>
  <c r="S734" i="29"/>
  <c r="R734" i="29"/>
  <c r="Q734" i="29"/>
  <c r="P734" i="29"/>
  <c r="O734" i="29"/>
  <c r="N734" i="29"/>
  <c r="M734" i="29"/>
  <c r="L734" i="29"/>
  <c r="K734" i="29"/>
  <c r="J734" i="29"/>
  <c r="I734" i="29"/>
  <c r="H734" i="29"/>
  <c r="G734" i="29"/>
  <c r="U733" i="29"/>
  <c r="T733" i="29"/>
  <c r="S733" i="29"/>
  <c r="R733" i="29"/>
  <c r="Q733" i="29"/>
  <c r="P733" i="29"/>
  <c r="O733" i="29"/>
  <c r="N733" i="29"/>
  <c r="M733" i="29"/>
  <c r="L733" i="29"/>
  <c r="K733" i="29"/>
  <c r="J733" i="29"/>
  <c r="I733" i="29"/>
  <c r="H733" i="29"/>
  <c r="G733" i="29"/>
  <c r="L732" i="29"/>
  <c r="U731" i="29"/>
  <c r="T731" i="29"/>
  <c r="S731" i="29"/>
  <c r="R731" i="29"/>
  <c r="Q731" i="29"/>
  <c r="P731" i="29"/>
  <c r="O731" i="29"/>
  <c r="N731" i="29"/>
  <c r="M731" i="29"/>
  <c r="L731" i="29"/>
  <c r="K731" i="29"/>
  <c r="J731" i="29"/>
  <c r="I731" i="29"/>
  <c r="L730" i="29"/>
  <c r="U729" i="29"/>
  <c r="T729" i="29"/>
  <c r="S729" i="29"/>
  <c r="R729" i="29"/>
  <c r="Q729" i="29"/>
  <c r="P729" i="29"/>
  <c r="O729" i="29"/>
  <c r="N729" i="29"/>
  <c r="M729" i="29"/>
  <c r="L729" i="29"/>
  <c r="K729" i="29"/>
  <c r="J729" i="29"/>
  <c r="I729" i="29"/>
  <c r="H729" i="29"/>
  <c r="G729" i="29"/>
  <c r="U728" i="29"/>
  <c r="S728" i="29"/>
  <c r="P728" i="29"/>
  <c r="L728" i="29"/>
  <c r="U727" i="29"/>
  <c r="T727" i="29"/>
  <c r="S727" i="29"/>
  <c r="R727" i="29"/>
  <c r="Q727" i="29"/>
  <c r="P727" i="29"/>
  <c r="O727" i="29"/>
  <c r="N727" i="29"/>
  <c r="M727" i="29"/>
  <c r="L727" i="29"/>
  <c r="K727" i="29"/>
  <c r="J727" i="29"/>
  <c r="I727" i="29"/>
  <c r="H727" i="29"/>
  <c r="G727" i="29"/>
  <c r="U726" i="29"/>
  <c r="T726" i="29"/>
  <c r="S726" i="29"/>
  <c r="R726" i="29"/>
  <c r="Q726" i="29"/>
  <c r="P726" i="29"/>
  <c r="O726" i="29"/>
  <c r="N726" i="29"/>
  <c r="M726" i="29"/>
  <c r="L726" i="29"/>
  <c r="K726" i="29"/>
  <c r="J726" i="29"/>
  <c r="I726" i="29"/>
  <c r="H726" i="29"/>
  <c r="G726" i="29"/>
  <c r="L725" i="29"/>
  <c r="U724" i="29"/>
  <c r="T724" i="29"/>
  <c r="S724" i="29"/>
  <c r="R724" i="29"/>
  <c r="Q724" i="29"/>
  <c r="P724" i="29"/>
  <c r="O724" i="29"/>
  <c r="N724" i="29"/>
  <c r="M724" i="29"/>
  <c r="L724" i="29"/>
  <c r="K724" i="29"/>
  <c r="J724" i="29"/>
  <c r="I724" i="29"/>
  <c r="L723" i="29"/>
  <c r="U722" i="29"/>
  <c r="T722" i="29"/>
  <c r="S722" i="29"/>
  <c r="R722" i="29"/>
  <c r="Q722" i="29"/>
  <c r="P722" i="29"/>
  <c r="O722" i="29"/>
  <c r="N722" i="29"/>
  <c r="M722" i="29"/>
  <c r="L722" i="29"/>
  <c r="K722" i="29"/>
  <c r="J722" i="29"/>
  <c r="I722" i="29"/>
  <c r="H722" i="29"/>
  <c r="G722" i="29"/>
  <c r="U721" i="29"/>
  <c r="S721" i="29"/>
  <c r="P721" i="29"/>
  <c r="L721" i="29"/>
  <c r="U720" i="29"/>
  <c r="T720" i="29"/>
  <c r="S720" i="29"/>
  <c r="R720" i="29"/>
  <c r="Q720" i="29"/>
  <c r="P720" i="29"/>
  <c r="O720" i="29"/>
  <c r="N720" i="29"/>
  <c r="M720" i="29"/>
  <c r="L720" i="29"/>
  <c r="K720" i="29"/>
  <c r="J720" i="29"/>
  <c r="I720" i="29"/>
  <c r="H720" i="29"/>
  <c r="G720" i="29"/>
  <c r="U719" i="29"/>
  <c r="S719" i="29"/>
  <c r="P719" i="29"/>
  <c r="L719" i="29"/>
  <c r="U718" i="29"/>
  <c r="T718" i="29"/>
  <c r="S718" i="29"/>
  <c r="R718" i="29"/>
  <c r="Q718" i="29"/>
  <c r="P718" i="29"/>
  <c r="O718" i="29"/>
  <c r="N718" i="29"/>
  <c r="M718" i="29"/>
  <c r="L718" i="29"/>
  <c r="K718" i="29"/>
  <c r="J718" i="29"/>
  <c r="I718" i="29"/>
  <c r="H718" i="29"/>
  <c r="G718" i="29"/>
  <c r="U717" i="29"/>
  <c r="T717" i="29"/>
  <c r="S717" i="29"/>
  <c r="R717" i="29"/>
  <c r="Q717" i="29"/>
  <c r="P717" i="29"/>
  <c r="O717" i="29"/>
  <c r="N717" i="29"/>
  <c r="M717" i="29"/>
  <c r="L717" i="29"/>
  <c r="K717" i="29"/>
  <c r="J717" i="29"/>
  <c r="I717" i="29"/>
  <c r="H717" i="29"/>
  <c r="G717" i="29"/>
  <c r="L716" i="29"/>
  <c r="U715" i="29"/>
  <c r="T715" i="29"/>
  <c r="S715" i="29"/>
  <c r="R715" i="29"/>
  <c r="Q715" i="29"/>
  <c r="P715" i="29"/>
  <c r="O715" i="29"/>
  <c r="N715" i="29"/>
  <c r="M715" i="29"/>
  <c r="L715" i="29"/>
  <c r="K715" i="29"/>
  <c r="J715" i="29"/>
  <c r="I715" i="29"/>
  <c r="H715" i="29"/>
  <c r="G715" i="29"/>
  <c r="U714" i="29"/>
  <c r="S714" i="29"/>
  <c r="P714" i="29"/>
  <c r="L714" i="29"/>
  <c r="U713" i="29"/>
  <c r="T713" i="29"/>
  <c r="S713" i="29"/>
  <c r="R713" i="29"/>
  <c r="Q713" i="29"/>
  <c r="P713" i="29"/>
  <c r="O713" i="29"/>
  <c r="N713" i="29"/>
  <c r="M713" i="29"/>
  <c r="L713" i="29"/>
  <c r="K713" i="29"/>
  <c r="J713" i="29"/>
  <c r="I713" i="29"/>
  <c r="H713" i="29"/>
  <c r="G713" i="29"/>
  <c r="U712" i="29"/>
  <c r="S712" i="29"/>
  <c r="P712" i="29"/>
  <c r="L712" i="29"/>
  <c r="U711" i="29"/>
  <c r="T711" i="29"/>
  <c r="S711" i="29"/>
  <c r="R711" i="29"/>
  <c r="Q711" i="29"/>
  <c r="P711" i="29"/>
  <c r="O711" i="29"/>
  <c r="N711" i="29"/>
  <c r="M711" i="29"/>
  <c r="L711" i="29"/>
  <c r="K711" i="29"/>
  <c r="J711" i="29"/>
  <c r="I711" i="29"/>
  <c r="H711" i="29"/>
  <c r="G711" i="29"/>
  <c r="U710" i="29"/>
  <c r="T710" i="29"/>
  <c r="S710" i="29"/>
  <c r="R710" i="29"/>
  <c r="Q710" i="29"/>
  <c r="P710" i="29"/>
  <c r="O710" i="29"/>
  <c r="N710" i="29"/>
  <c r="M710" i="29"/>
  <c r="L710" i="29"/>
  <c r="K710" i="29"/>
  <c r="J710" i="29"/>
  <c r="I710" i="29"/>
  <c r="H710" i="29"/>
  <c r="G710" i="29"/>
  <c r="L709" i="29"/>
  <c r="U708" i="29"/>
  <c r="T708" i="29"/>
  <c r="S708" i="29"/>
  <c r="R708" i="29"/>
  <c r="Q708" i="29"/>
  <c r="P708" i="29"/>
  <c r="O708" i="29"/>
  <c r="N708" i="29"/>
  <c r="M708" i="29"/>
  <c r="L708" i="29"/>
  <c r="K708" i="29"/>
  <c r="J708" i="29"/>
  <c r="I708" i="29"/>
  <c r="H708" i="29"/>
  <c r="G708" i="29"/>
  <c r="U707" i="29"/>
  <c r="S707" i="29"/>
  <c r="P707" i="29"/>
  <c r="L707" i="29"/>
  <c r="U706" i="29"/>
  <c r="T706" i="29"/>
  <c r="S706" i="29"/>
  <c r="R706" i="29"/>
  <c r="Q706" i="29"/>
  <c r="P706" i="29"/>
  <c r="O706" i="29"/>
  <c r="N706" i="29"/>
  <c r="M706" i="29"/>
  <c r="L706" i="29"/>
  <c r="K706" i="29"/>
  <c r="J706" i="29"/>
  <c r="I706" i="29"/>
  <c r="H706" i="29"/>
  <c r="G706" i="29"/>
  <c r="U705" i="29"/>
  <c r="S705" i="29"/>
  <c r="P705" i="29"/>
  <c r="L705" i="29"/>
  <c r="U704" i="29"/>
  <c r="T704" i="29"/>
  <c r="S704" i="29"/>
  <c r="R704" i="29"/>
  <c r="Q704" i="29"/>
  <c r="P704" i="29"/>
  <c r="O704" i="29"/>
  <c r="N704" i="29"/>
  <c r="M704" i="29"/>
  <c r="L704" i="29"/>
  <c r="K704" i="29"/>
  <c r="J704" i="29"/>
  <c r="I704" i="29"/>
  <c r="H704" i="29"/>
  <c r="G704" i="29"/>
  <c r="U703" i="29"/>
  <c r="T703" i="29"/>
  <c r="S703" i="29"/>
  <c r="R703" i="29"/>
  <c r="Q703" i="29"/>
  <c r="P703" i="29"/>
  <c r="O703" i="29"/>
  <c r="N703" i="29"/>
  <c r="M703" i="29"/>
  <c r="L703" i="29"/>
  <c r="K703" i="29"/>
  <c r="J703" i="29"/>
  <c r="I703" i="29"/>
  <c r="H703" i="29"/>
  <c r="G703" i="29"/>
  <c r="L702" i="29"/>
  <c r="U701" i="29"/>
  <c r="T701" i="29"/>
  <c r="S701" i="29"/>
  <c r="R701" i="29"/>
  <c r="Q701" i="29"/>
  <c r="P701" i="29"/>
  <c r="O701" i="29"/>
  <c r="N701" i="29"/>
  <c r="M701" i="29"/>
  <c r="L701" i="29"/>
  <c r="K701" i="29"/>
  <c r="J701" i="29"/>
  <c r="I701" i="29"/>
  <c r="H701" i="29"/>
  <c r="G701" i="29"/>
  <c r="U700" i="29"/>
  <c r="S700" i="29"/>
  <c r="P700" i="29"/>
  <c r="L700" i="29"/>
  <c r="U699" i="29"/>
  <c r="T699" i="29"/>
  <c r="S699" i="29"/>
  <c r="R699" i="29"/>
  <c r="Q699" i="29"/>
  <c r="P699" i="29"/>
  <c r="O699" i="29"/>
  <c r="N699" i="29"/>
  <c r="M699" i="29"/>
  <c r="L699" i="29"/>
  <c r="K699" i="29"/>
  <c r="J699" i="29"/>
  <c r="I699" i="29"/>
  <c r="H699" i="29"/>
  <c r="G699" i="29"/>
  <c r="U698" i="29"/>
  <c r="S698" i="29"/>
  <c r="P698" i="29"/>
  <c r="L698" i="29"/>
  <c r="U697" i="29"/>
  <c r="T697" i="29"/>
  <c r="S697" i="29"/>
  <c r="R697" i="29"/>
  <c r="Q697" i="29"/>
  <c r="P697" i="29"/>
  <c r="O697" i="29"/>
  <c r="N697" i="29"/>
  <c r="M697" i="29"/>
  <c r="L697" i="29"/>
  <c r="K697" i="29"/>
  <c r="J697" i="29"/>
  <c r="I697" i="29"/>
  <c r="H697" i="29"/>
  <c r="G697" i="29"/>
  <c r="U696" i="29"/>
  <c r="T696" i="29"/>
  <c r="S696" i="29"/>
  <c r="R696" i="29"/>
  <c r="Q696" i="29"/>
  <c r="P696" i="29"/>
  <c r="O696" i="29"/>
  <c r="N696" i="29"/>
  <c r="M696" i="29"/>
  <c r="L696" i="29"/>
  <c r="K696" i="29"/>
  <c r="J696" i="29"/>
  <c r="I696" i="29"/>
  <c r="H696" i="29"/>
  <c r="G696" i="29"/>
  <c r="L695" i="29"/>
  <c r="U694" i="29"/>
  <c r="T694" i="29"/>
  <c r="S694" i="29"/>
  <c r="R694" i="29"/>
  <c r="Q694" i="29"/>
  <c r="P694" i="29"/>
  <c r="O694" i="29"/>
  <c r="N694" i="29"/>
  <c r="M694" i="29"/>
  <c r="L694" i="29"/>
  <c r="K694" i="29"/>
  <c r="J694" i="29"/>
  <c r="I694" i="29"/>
  <c r="L693" i="29"/>
  <c r="U692" i="29"/>
  <c r="T692" i="29"/>
  <c r="S692" i="29"/>
  <c r="R692" i="29"/>
  <c r="Q692" i="29"/>
  <c r="P692" i="29"/>
  <c r="O692" i="29"/>
  <c r="N692" i="29"/>
  <c r="M692" i="29"/>
  <c r="L692" i="29"/>
  <c r="K692" i="29"/>
  <c r="J692" i="29"/>
  <c r="I692" i="29"/>
  <c r="H692" i="29"/>
  <c r="G692" i="29"/>
  <c r="U691" i="29"/>
  <c r="S691" i="29"/>
  <c r="P691" i="29"/>
  <c r="L691" i="29"/>
  <c r="U690" i="29"/>
  <c r="T690" i="29"/>
  <c r="S690" i="29"/>
  <c r="R690" i="29"/>
  <c r="Q690" i="29"/>
  <c r="P690" i="29"/>
  <c r="O690" i="29"/>
  <c r="N690" i="29"/>
  <c r="M690" i="29"/>
  <c r="L690" i="29"/>
  <c r="K690" i="29"/>
  <c r="J690" i="29"/>
  <c r="I690" i="29"/>
  <c r="H690" i="29"/>
  <c r="G690" i="29"/>
  <c r="U689" i="29"/>
  <c r="S689" i="29"/>
  <c r="P689" i="29"/>
  <c r="L689" i="29"/>
  <c r="U688" i="29"/>
  <c r="T688" i="29"/>
  <c r="S688" i="29"/>
  <c r="R688" i="29"/>
  <c r="Q688" i="29"/>
  <c r="P688" i="29"/>
  <c r="O688" i="29"/>
  <c r="N688" i="29"/>
  <c r="M688" i="29"/>
  <c r="L688" i="29"/>
  <c r="K688" i="29"/>
  <c r="J688" i="29"/>
  <c r="I688" i="29"/>
  <c r="H688" i="29"/>
  <c r="G688" i="29"/>
  <c r="U687" i="29"/>
  <c r="T687" i="29"/>
  <c r="S687" i="29"/>
  <c r="R687" i="29"/>
  <c r="Q687" i="29"/>
  <c r="P687" i="29"/>
  <c r="O687" i="29"/>
  <c r="N687" i="29"/>
  <c r="M687" i="29"/>
  <c r="L687" i="29"/>
  <c r="K687" i="29"/>
  <c r="J687" i="29"/>
  <c r="I687" i="29"/>
  <c r="H687" i="29"/>
  <c r="G687" i="29"/>
  <c r="L686" i="29"/>
  <c r="U685" i="29"/>
  <c r="T685" i="29"/>
  <c r="S685" i="29"/>
  <c r="R685" i="29"/>
  <c r="Q685" i="29"/>
  <c r="P685" i="29"/>
  <c r="O685" i="29"/>
  <c r="N685" i="29"/>
  <c r="M685" i="29"/>
  <c r="L685" i="29"/>
  <c r="K685" i="29"/>
  <c r="J685" i="29"/>
  <c r="I685" i="29"/>
  <c r="L684" i="29"/>
  <c r="U683" i="29"/>
  <c r="T683" i="29"/>
  <c r="S683" i="29"/>
  <c r="R683" i="29"/>
  <c r="Q683" i="29"/>
  <c r="P683" i="29"/>
  <c r="O683" i="29"/>
  <c r="N683" i="29"/>
  <c r="M683" i="29"/>
  <c r="L683" i="29"/>
  <c r="K683" i="29"/>
  <c r="J683" i="29"/>
  <c r="I683" i="29"/>
  <c r="H683" i="29"/>
  <c r="G683" i="29"/>
  <c r="U682" i="29"/>
  <c r="S682" i="29"/>
  <c r="P682" i="29"/>
  <c r="L682" i="29"/>
  <c r="U681" i="29"/>
  <c r="T681" i="29"/>
  <c r="S681" i="29"/>
  <c r="R681" i="29"/>
  <c r="Q681" i="29"/>
  <c r="P681" i="29"/>
  <c r="O681" i="29"/>
  <c r="N681" i="29"/>
  <c r="M681" i="29"/>
  <c r="L681" i="29"/>
  <c r="K681" i="29"/>
  <c r="J681" i="29"/>
  <c r="I681" i="29"/>
  <c r="H681" i="29"/>
  <c r="G681" i="29"/>
  <c r="U680" i="29"/>
  <c r="S680" i="29"/>
  <c r="P680" i="29"/>
  <c r="L680" i="29"/>
  <c r="U679" i="29"/>
  <c r="T679" i="29"/>
  <c r="S679" i="29"/>
  <c r="R679" i="29"/>
  <c r="Q679" i="29"/>
  <c r="P679" i="29"/>
  <c r="O679" i="29"/>
  <c r="N679" i="29"/>
  <c r="M679" i="29"/>
  <c r="L679" i="29"/>
  <c r="K679" i="29"/>
  <c r="J679" i="29"/>
  <c r="I679" i="29"/>
  <c r="H679" i="29"/>
  <c r="G679" i="29"/>
  <c r="U678" i="29"/>
  <c r="T678" i="29"/>
  <c r="S678" i="29"/>
  <c r="R678" i="29"/>
  <c r="Q678" i="29"/>
  <c r="P678" i="29"/>
  <c r="O678" i="29"/>
  <c r="N678" i="29"/>
  <c r="M678" i="29"/>
  <c r="L678" i="29"/>
  <c r="K678" i="29"/>
  <c r="J678" i="29"/>
  <c r="I678" i="29"/>
  <c r="H678" i="29"/>
  <c r="G678" i="29"/>
  <c r="L677" i="29"/>
  <c r="U676" i="29"/>
  <c r="T676" i="29"/>
  <c r="S676" i="29"/>
  <c r="R676" i="29"/>
  <c r="Q676" i="29"/>
  <c r="P676" i="29"/>
  <c r="O676" i="29"/>
  <c r="N676" i="29"/>
  <c r="M676" i="29"/>
  <c r="L676" i="29"/>
  <c r="K676" i="29"/>
  <c r="J676" i="29"/>
  <c r="I676" i="29"/>
  <c r="H676" i="29"/>
  <c r="G676" i="29"/>
  <c r="U675" i="29"/>
  <c r="S675" i="29"/>
  <c r="P675" i="29"/>
  <c r="L675" i="29"/>
  <c r="U674" i="29"/>
  <c r="T674" i="29"/>
  <c r="S674" i="29"/>
  <c r="R674" i="29"/>
  <c r="Q674" i="29"/>
  <c r="P674" i="29"/>
  <c r="O674" i="29"/>
  <c r="N674" i="29"/>
  <c r="M674" i="29"/>
  <c r="L674" i="29"/>
  <c r="K674" i="29"/>
  <c r="J674" i="29"/>
  <c r="I674" i="29"/>
  <c r="H674" i="29"/>
  <c r="G674" i="29"/>
  <c r="U673" i="29"/>
  <c r="S673" i="29"/>
  <c r="P673" i="29"/>
  <c r="L673" i="29"/>
  <c r="U672" i="29"/>
  <c r="T672" i="29"/>
  <c r="S672" i="29"/>
  <c r="R672" i="29"/>
  <c r="Q672" i="29"/>
  <c r="P672" i="29"/>
  <c r="O672" i="29"/>
  <c r="N672" i="29"/>
  <c r="M672" i="29"/>
  <c r="L672" i="29"/>
  <c r="K672" i="29"/>
  <c r="J672" i="29"/>
  <c r="I672" i="29"/>
  <c r="H672" i="29"/>
  <c r="G672" i="29"/>
  <c r="U671" i="29"/>
  <c r="T671" i="29"/>
  <c r="S671" i="29"/>
  <c r="R671" i="29"/>
  <c r="Q671" i="29"/>
  <c r="P671" i="29"/>
  <c r="O671" i="29"/>
  <c r="N671" i="29"/>
  <c r="M671" i="29"/>
  <c r="L671" i="29"/>
  <c r="K671" i="29"/>
  <c r="J671" i="29"/>
  <c r="I671" i="29"/>
  <c r="H671" i="29"/>
  <c r="G671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L667" i="29"/>
  <c r="K667" i="29"/>
  <c r="J667" i="29"/>
  <c r="I667" i="29"/>
  <c r="H667" i="29"/>
  <c r="G667" i="29"/>
  <c r="U666" i="29"/>
  <c r="S666" i="29"/>
  <c r="P666" i="29"/>
  <c r="L666" i="29"/>
  <c r="U665" i="29"/>
  <c r="T665" i="29"/>
  <c r="S665" i="29"/>
  <c r="R665" i="29"/>
  <c r="Q665" i="29"/>
  <c r="P665" i="29"/>
  <c r="O665" i="29"/>
  <c r="N665" i="29"/>
  <c r="M665" i="29"/>
  <c r="L665" i="29"/>
  <c r="K665" i="29"/>
  <c r="J665" i="29"/>
  <c r="I665" i="29"/>
  <c r="H665" i="29"/>
  <c r="G665" i="29"/>
  <c r="U664" i="29"/>
  <c r="S664" i="29"/>
  <c r="P664" i="29"/>
  <c r="L664" i="29"/>
  <c r="U663" i="29"/>
  <c r="T663" i="29"/>
  <c r="S663" i="29"/>
  <c r="R663" i="29"/>
  <c r="Q663" i="29"/>
  <c r="P663" i="29"/>
  <c r="O663" i="29"/>
  <c r="N663" i="29"/>
  <c r="M663" i="29"/>
  <c r="L663" i="29"/>
  <c r="K663" i="29"/>
  <c r="J663" i="29"/>
  <c r="I663" i="29"/>
  <c r="H663" i="29"/>
  <c r="G663" i="29"/>
  <c r="U662" i="29"/>
  <c r="T662" i="29"/>
  <c r="S662" i="29"/>
  <c r="R662" i="29"/>
  <c r="Q662" i="29"/>
  <c r="P662" i="29"/>
  <c r="O662" i="29"/>
  <c r="N662" i="29"/>
  <c r="M662" i="29"/>
  <c r="L662" i="29"/>
  <c r="K662" i="29"/>
  <c r="J662" i="29"/>
  <c r="I662" i="29"/>
  <c r="H662" i="29"/>
  <c r="G662" i="29"/>
  <c r="L661" i="29"/>
  <c r="U660" i="29"/>
  <c r="T660" i="29"/>
  <c r="S660" i="29"/>
  <c r="R660" i="29"/>
  <c r="Q660" i="29"/>
  <c r="P660" i="29"/>
  <c r="O660" i="29"/>
  <c r="N660" i="29"/>
  <c r="M660" i="29"/>
  <c r="L660" i="29"/>
  <c r="K660" i="29"/>
  <c r="J660" i="29"/>
  <c r="I660" i="29"/>
  <c r="L659" i="29"/>
  <c r="U658" i="29"/>
  <c r="T658" i="29"/>
  <c r="S658" i="29"/>
  <c r="R658" i="29"/>
  <c r="Q658" i="29"/>
  <c r="P658" i="29"/>
  <c r="O658" i="29"/>
  <c r="N658" i="29"/>
  <c r="M658" i="29"/>
  <c r="L658" i="29"/>
  <c r="K658" i="29"/>
  <c r="J658" i="29"/>
  <c r="I658" i="29"/>
  <c r="L657" i="29"/>
  <c r="U656" i="29"/>
  <c r="T656" i="29"/>
  <c r="S656" i="29"/>
  <c r="R656" i="29"/>
  <c r="Q656" i="29"/>
  <c r="P656" i="29"/>
  <c r="O656" i="29"/>
  <c r="N656" i="29"/>
  <c r="M656" i="29"/>
  <c r="L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L654" i="29"/>
  <c r="K654" i="29"/>
  <c r="J654" i="29"/>
  <c r="I654" i="29"/>
  <c r="H654" i="29"/>
  <c r="G654" i="29"/>
  <c r="U653" i="29"/>
  <c r="S653" i="29"/>
  <c r="P653" i="29"/>
  <c r="L653" i="29"/>
  <c r="U652" i="29"/>
  <c r="T652" i="29"/>
  <c r="S652" i="29"/>
  <c r="R652" i="29"/>
  <c r="Q652" i="29"/>
  <c r="P652" i="29"/>
  <c r="O652" i="29"/>
  <c r="N652" i="29"/>
  <c r="M652" i="29"/>
  <c r="L652" i="29"/>
  <c r="K652" i="29"/>
  <c r="J652" i="29"/>
  <c r="I652" i="29"/>
  <c r="H652" i="29"/>
  <c r="G652" i="29"/>
  <c r="U651" i="29"/>
  <c r="S651" i="29"/>
  <c r="P651" i="29"/>
  <c r="L651" i="29"/>
  <c r="U650" i="29"/>
  <c r="T650" i="29"/>
  <c r="S650" i="29"/>
  <c r="R650" i="29"/>
  <c r="Q650" i="29"/>
  <c r="P650" i="29"/>
  <c r="O650" i="29"/>
  <c r="N650" i="29"/>
  <c r="M650" i="29"/>
  <c r="L650" i="29"/>
  <c r="K650" i="29"/>
  <c r="J650" i="29"/>
  <c r="I650" i="29"/>
  <c r="H650" i="29"/>
  <c r="G650" i="29"/>
  <c r="U649" i="29"/>
  <c r="T649" i="29"/>
  <c r="S649" i="29"/>
  <c r="R649" i="29"/>
  <c r="Q649" i="29"/>
  <c r="P649" i="29"/>
  <c r="O649" i="29"/>
  <c r="N649" i="29"/>
  <c r="M649" i="29"/>
  <c r="L649" i="29"/>
  <c r="K649" i="29"/>
  <c r="J649" i="29"/>
  <c r="I649" i="29"/>
  <c r="H649" i="29"/>
  <c r="G649" i="29"/>
  <c r="L648" i="29"/>
  <c r="U647" i="29"/>
  <c r="T647" i="29"/>
  <c r="S647" i="29"/>
  <c r="R647" i="29"/>
  <c r="Q647" i="29"/>
  <c r="P647" i="29"/>
  <c r="O647" i="29"/>
  <c r="N647" i="29"/>
  <c r="M647" i="29"/>
  <c r="L647" i="29"/>
  <c r="K647" i="29"/>
  <c r="J647" i="29"/>
  <c r="I647" i="29"/>
  <c r="L646" i="29"/>
  <c r="U645" i="29"/>
  <c r="T645" i="29"/>
  <c r="S645" i="29"/>
  <c r="R645" i="29"/>
  <c r="Q645" i="29"/>
  <c r="P645" i="29"/>
  <c r="O645" i="29"/>
  <c r="N645" i="29"/>
  <c r="M645" i="29"/>
  <c r="L645" i="29"/>
  <c r="K645" i="29"/>
  <c r="J645" i="29"/>
  <c r="I645" i="29"/>
  <c r="H645" i="29"/>
  <c r="G645" i="29"/>
  <c r="U644" i="29"/>
  <c r="S644" i="29"/>
  <c r="P644" i="29"/>
  <c r="L644" i="29"/>
  <c r="U643" i="29"/>
  <c r="T643" i="29"/>
  <c r="S643" i="29"/>
  <c r="R643" i="29"/>
  <c r="Q643" i="29"/>
  <c r="P643" i="29"/>
  <c r="O643" i="29"/>
  <c r="N643" i="29"/>
  <c r="M643" i="29"/>
  <c r="L643" i="29"/>
  <c r="K643" i="29"/>
  <c r="J643" i="29"/>
  <c r="I643" i="29"/>
  <c r="H643" i="29"/>
  <c r="G643" i="29"/>
  <c r="U642" i="29"/>
  <c r="S642" i="29"/>
  <c r="P642" i="29"/>
  <c r="L642" i="29"/>
  <c r="U641" i="29"/>
  <c r="T641" i="29"/>
  <c r="S641" i="29"/>
  <c r="R641" i="29"/>
  <c r="Q641" i="29"/>
  <c r="P641" i="29"/>
  <c r="O641" i="29"/>
  <c r="N641" i="29"/>
  <c r="M641" i="29"/>
  <c r="L641" i="29"/>
  <c r="K641" i="29"/>
  <c r="J641" i="29"/>
  <c r="I641" i="29"/>
  <c r="H641" i="29"/>
  <c r="G641" i="29"/>
  <c r="U640" i="29"/>
  <c r="T640" i="29"/>
  <c r="S640" i="29"/>
  <c r="R640" i="29"/>
  <c r="Q640" i="29"/>
  <c r="P640" i="29"/>
  <c r="O640" i="29"/>
  <c r="N640" i="29"/>
  <c r="M640" i="29"/>
  <c r="L640" i="29"/>
  <c r="K640" i="29"/>
  <c r="J640" i="29"/>
  <c r="I640" i="29"/>
  <c r="H640" i="29"/>
  <c r="G640" i="29"/>
  <c r="L639" i="29"/>
  <c r="U638" i="29"/>
  <c r="T638" i="29"/>
  <c r="S638" i="29"/>
  <c r="R638" i="29"/>
  <c r="Q638" i="29"/>
  <c r="P638" i="29"/>
  <c r="O638" i="29"/>
  <c r="N638" i="29"/>
  <c r="M638" i="29"/>
  <c r="L638" i="29"/>
  <c r="K638" i="29"/>
  <c r="J638" i="29"/>
  <c r="I638" i="29"/>
  <c r="L637" i="29"/>
  <c r="U636" i="29"/>
  <c r="T636" i="29"/>
  <c r="S636" i="29"/>
  <c r="R636" i="29"/>
  <c r="Q636" i="29"/>
  <c r="P636" i="29"/>
  <c r="O636" i="29"/>
  <c r="N636" i="29"/>
  <c r="M636" i="29"/>
  <c r="L636" i="29"/>
  <c r="K636" i="29"/>
  <c r="J636" i="29"/>
  <c r="I636" i="29"/>
  <c r="H636" i="29"/>
  <c r="G636" i="29"/>
  <c r="U635" i="29"/>
  <c r="S635" i="29"/>
  <c r="P635" i="29"/>
  <c r="L635" i="29"/>
  <c r="U634" i="29"/>
  <c r="T634" i="29"/>
  <c r="S634" i="29"/>
  <c r="R634" i="29"/>
  <c r="Q634" i="29"/>
  <c r="P634" i="29"/>
  <c r="O634" i="29"/>
  <c r="N634" i="29"/>
  <c r="M634" i="29"/>
  <c r="L634" i="29"/>
  <c r="K634" i="29"/>
  <c r="J634" i="29"/>
  <c r="I634" i="29"/>
  <c r="H634" i="29"/>
  <c r="G634" i="29"/>
  <c r="U633" i="29"/>
  <c r="S633" i="29"/>
  <c r="P633" i="29"/>
  <c r="L633" i="29"/>
  <c r="U632" i="29"/>
  <c r="T632" i="29"/>
  <c r="S632" i="29"/>
  <c r="R632" i="29"/>
  <c r="Q632" i="29"/>
  <c r="P632" i="29"/>
  <c r="O632" i="29"/>
  <c r="N632" i="29"/>
  <c r="M632" i="29"/>
  <c r="L632" i="29"/>
  <c r="K632" i="29"/>
  <c r="J632" i="29"/>
  <c r="I632" i="29"/>
  <c r="H632" i="29"/>
  <c r="G632" i="29"/>
  <c r="U631" i="29"/>
  <c r="T631" i="29"/>
  <c r="S631" i="29"/>
  <c r="R631" i="29"/>
  <c r="Q631" i="29"/>
  <c r="P631" i="29"/>
  <c r="O631" i="29"/>
  <c r="N631" i="29"/>
  <c r="M631" i="29"/>
  <c r="L631" i="29"/>
  <c r="K631" i="29"/>
  <c r="J631" i="29"/>
  <c r="I631" i="29"/>
  <c r="H631" i="29"/>
  <c r="G631" i="29"/>
  <c r="L630" i="29"/>
  <c r="U629" i="29"/>
  <c r="T629" i="29"/>
  <c r="S629" i="29"/>
  <c r="R629" i="29"/>
  <c r="Q629" i="29"/>
  <c r="P629" i="29"/>
  <c r="O629" i="29"/>
  <c r="N629" i="29"/>
  <c r="M629" i="29"/>
  <c r="L629" i="29"/>
  <c r="K629" i="29"/>
  <c r="J629" i="29"/>
  <c r="I629" i="29"/>
  <c r="L628" i="29"/>
  <c r="U627" i="29"/>
  <c r="T627" i="29"/>
  <c r="S627" i="29"/>
  <c r="R627" i="29"/>
  <c r="Q627" i="29"/>
  <c r="P627" i="29"/>
  <c r="O627" i="29"/>
  <c r="N627" i="29"/>
  <c r="M627" i="29"/>
  <c r="L627" i="29"/>
  <c r="K627" i="29"/>
  <c r="J627" i="29"/>
  <c r="I627" i="29"/>
  <c r="H627" i="29"/>
  <c r="G627" i="29"/>
  <c r="U626" i="29"/>
  <c r="S626" i="29"/>
  <c r="P626" i="29"/>
  <c r="L626" i="29"/>
  <c r="U625" i="29"/>
  <c r="T625" i="29"/>
  <c r="S625" i="29"/>
  <c r="R625" i="29"/>
  <c r="Q625" i="29"/>
  <c r="P625" i="29"/>
  <c r="O625" i="29"/>
  <c r="N625" i="29"/>
  <c r="M625" i="29"/>
  <c r="L625" i="29"/>
  <c r="K625" i="29"/>
  <c r="J625" i="29"/>
  <c r="I625" i="29"/>
  <c r="H625" i="29"/>
  <c r="G625" i="29"/>
  <c r="U624" i="29"/>
  <c r="S624" i="29"/>
  <c r="P624" i="29"/>
  <c r="L624" i="29"/>
  <c r="U623" i="29"/>
  <c r="T623" i="29"/>
  <c r="S623" i="29"/>
  <c r="R623" i="29"/>
  <c r="Q623" i="29"/>
  <c r="P623" i="29"/>
  <c r="O623" i="29"/>
  <c r="N623" i="29"/>
  <c r="M623" i="29"/>
  <c r="L623" i="29"/>
  <c r="K623" i="29"/>
  <c r="J623" i="29"/>
  <c r="I623" i="29"/>
  <c r="H623" i="29"/>
  <c r="G623" i="29"/>
  <c r="U622" i="29"/>
  <c r="T622" i="29"/>
  <c r="S622" i="29"/>
  <c r="R622" i="29"/>
  <c r="Q622" i="29"/>
  <c r="P622" i="29"/>
  <c r="O622" i="29"/>
  <c r="N622" i="29"/>
  <c r="M622" i="29"/>
  <c r="L622" i="29"/>
  <c r="K622" i="29"/>
  <c r="J622" i="29"/>
  <c r="I622" i="29"/>
  <c r="H622" i="29"/>
  <c r="G622" i="29"/>
  <c r="L621" i="29"/>
  <c r="U620" i="29"/>
  <c r="T620" i="29"/>
  <c r="S620" i="29"/>
  <c r="R620" i="29"/>
  <c r="Q620" i="29"/>
  <c r="P620" i="29"/>
  <c r="O620" i="29"/>
  <c r="N620" i="29"/>
  <c r="M620" i="29"/>
  <c r="L620" i="29"/>
  <c r="K620" i="29"/>
  <c r="J620" i="29"/>
  <c r="I620" i="29"/>
  <c r="L619" i="29"/>
  <c r="U618" i="29"/>
  <c r="T618" i="29"/>
  <c r="S618" i="29"/>
  <c r="R618" i="29"/>
  <c r="Q618" i="29"/>
  <c r="P618" i="29"/>
  <c r="O618" i="29"/>
  <c r="N618" i="29"/>
  <c r="M618" i="29"/>
  <c r="L618" i="29"/>
  <c r="K618" i="29"/>
  <c r="J618" i="29"/>
  <c r="I618" i="29"/>
  <c r="H618" i="29"/>
  <c r="G618" i="29"/>
  <c r="U617" i="29"/>
  <c r="S617" i="29"/>
  <c r="P617" i="29"/>
  <c r="L617" i="29"/>
  <c r="U616" i="29"/>
  <c r="T616" i="29"/>
  <c r="S616" i="29"/>
  <c r="R616" i="29"/>
  <c r="Q616" i="29"/>
  <c r="P616" i="29"/>
  <c r="O616" i="29"/>
  <c r="N616" i="29"/>
  <c r="M616" i="29"/>
  <c r="L616" i="29"/>
  <c r="K616" i="29"/>
  <c r="J616" i="29"/>
  <c r="I616" i="29"/>
  <c r="H616" i="29"/>
  <c r="G616" i="29"/>
  <c r="U615" i="29"/>
  <c r="S615" i="29"/>
  <c r="P615" i="29"/>
  <c r="L615" i="29"/>
  <c r="U614" i="29"/>
  <c r="T614" i="29"/>
  <c r="S614" i="29"/>
  <c r="R614" i="29"/>
  <c r="Q614" i="29"/>
  <c r="P614" i="29"/>
  <c r="O614" i="29"/>
  <c r="N614" i="29"/>
  <c r="M614" i="29"/>
  <c r="L614" i="29"/>
  <c r="K614" i="29"/>
  <c r="J614" i="29"/>
  <c r="I614" i="29"/>
  <c r="H614" i="29"/>
  <c r="G614" i="29"/>
  <c r="U613" i="29"/>
  <c r="T613" i="29"/>
  <c r="S613" i="29"/>
  <c r="R613" i="29"/>
  <c r="Q613" i="29"/>
  <c r="P613" i="29"/>
  <c r="O613" i="29"/>
  <c r="N613" i="29"/>
  <c r="M613" i="29"/>
  <c r="L613" i="29"/>
  <c r="K613" i="29"/>
  <c r="J613" i="29"/>
  <c r="I613" i="29"/>
  <c r="H613" i="29"/>
  <c r="G613" i="29"/>
  <c r="L612" i="29"/>
  <c r="U611" i="29"/>
  <c r="T611" i="29"/>
  <c r="S611" i="29"/>
  <c r="R611" i="29"/>
  <c r="Q611" i="29"/>
  <c r="P611" i="29"/>
  <c r="O611" i="29"/>
  <c r="N611" i="29"/>
  <c r="M611" i="29"/>
  <c r="L611" i="29"/>
  <c r="K611" i="29"/>
  <c r="J611" i="29"/>
  <c r="I611" i="29"/>
  <c r="L610" i="29"/>
  <c r="U609" i="29"/>
  <c r="T609" i="29"/>
  <c r="S609" i="29"/>
  <c r="R609" i="29"/>
  <c r="Q609" i="29"/>
  <c r="P609" i="29"/>
  <c r="O609" i="29"/>
  <c r="N609" i="29"/>
  <c r="M609" i="29"/>
  <c r="L609" i="29"/>
  <c r="K609" i="29"/>
  <c r="J609" i="29"/>
  <c r="I609" i="29"/>
  <c r="H609" i="29"/>
  <c r="G609" i="29"/>
  <c r="U608" i="29"/>
  <c r="S608" i="29"/>
  <c r="P608" i="29"/>
  <c r="L608" i="29"/>
  <c r="U607" i="29"/>
  <c r="T607" i="29"/>
  <c r="S607" i="29"/>
  <c r="R607" i="29"/>
  <c r="Q607" i="29"/>
  <c r="P607" i="29"/>
  <c r="O607" i="29"/>
  <c r="N607" i="29"/>
  <c r="M607" i="29"/>
  <c r="L607" i="29"/>
  <c r="K607" i="29"/>
  <c r="J607" i="29"/>
  <c r="I607" i="29"/>
  <c r="H607" i="29"/>
  <c r="G607" i="29"/>
  <c r="U606" i="29"/>
  <c r="S606" i="29"/>
  <c r="P606" i="29"/>
  <c r="L606" i="29"/>
  <c r="U605" i="29"/>
  <c r="T605" i="29"/>
  <c r="S605" i="29"/>
  <c r="R605" i="29"/>
  <c r="Q605" i="29"/>
  <c r="P605" i="29"/>
  <c r="O605" i="29"/>
  <c r="N605" i="29"/>
  <c r="M605" i="29"/>
  <c r="L605" i="29"/>
  <c r="K605" i="29"/>
  <c r="J605" i="29"/>
  <c r="I605" i="29"/>
  <c r="H605" i="29"/>
  <c r="G605" i="29"/>
  <c r="U604" i="29"/>
  <c r="T604" i="29"/>
  <c r="S604" i="29"/>
  <c r="R604" i="29"/>
  <c r="Q604" i="29"/>
  <c r="P604" i="29"/>
  <c r="O604" i="29"/>
  <c r="N604" i="29"/>
  <c r="M604" i="29"/>
  <c r="L604" i="29"/>
  <c r="K604" i="29"/>
  <c r="J604" i="29"/>
  <c r="I604" i="29"/>
  <c r="H604" i="29"/>
  <c r="G604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L594" i="29"/>
  <c r="K594" i="29"/>
  <c r="J594" i="29"/>
  <c r="I594" i="29"/>
  <c r="U593" i="29"/>
  <c r="T593" i="29"/>
  <c r="S593" i="29"/>
  <c r="R593" i="29"/>
  <c r="Q593" i="29"/>
  <c r="P593" i="29"/>
  <c r="O593" i="29"/>
  <c r="N593" i="29"/>
  <c r="M593" i="29"/>
  <c r="L593" i="29"/>
  <c r="K593" i="29"/>
  <c r="J593" i="29"/>
  <c r="I593" i="29"/>
  <c r="H593" i="29"/>
  <c r="G593" i="29"/>
  <c r="U592" i="29"/>
  <c r="T592" i="29"/>
  <c r="S592" i="29"/>
  <c r="R592" i="29"/>
  <c r="Q592" i="29"/>
  <c r="P592" i="29"/>
  <c r="O592" i="29"/>
  <c r="N592" i="29"/>
  <c r="M592" i="29"/>
  <c r="L592" i="29"/>
  <c r="K592" i="29"/>
  <c r="J592" i="29"/>
  <c r="I592" i="29"/>
  <c r="H592" i="29"/>
  <c r="G592" i="29"/>
  <c r="L591" i="29"/>
  <c r="U590" i="29"/>
  <c r="T590" i="29"/>
  <c r="S590" i="29"/>
  <c r="R590" i="29"/>
  <c r="Q590" i="29"/>
  <c r="P590" i="29"/>
  <c r="O590" i="29"/>
  <c r="N590" i="29"/>
  <c r="M590" i="29"/>
  <c r="L590" i="29"/>
  <c r="K590" i="29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L588" i="29"/>
  <c r="K588" i="29"/>
  <c r="J588" i="29"/>
  <c r="I588" i="29"/>
  <c r="H588" i="29"/>
  <c r="G588" i="29"/>
  <c r="U587" i="29"/>
  <c r="S587" i="29"/>
  <c r="P587" i="29"/>
  <c r="L587" i="29"/>
  <c r="U586" i="29"/>
  <c r="T586" i="29"/>
  <c r="S586" i="29"/>
  <c r="R586" i="29"/>
  <c r="Q586" i="29"/>
  <c r="P586" i="29"/>
  <c r="O586" i="29"/>
  <c r="N586" i="29"/>
  <c r="M586" i="29"/>
  <c r="L586" i="29"/>
  <c r="K586" i="29"/>
  <c r="J586" i="29"/>
  <c r="I586" i="29"/>
  <c r="H586" i="29"/>
  <c r="G586" i="29"/>
  <c r="U585" i="29"/>
  <c r="S585" i="29"/>
  <c r="P585" i="29"/>
  <c r="L585" i="29"/>
  <c r="U584" i="29"/>
  <c r="T584" i="29"/>
  <c r="S584" i="29"/>
  <c r="R584" i="29"/>
  <c r="Q584" i="29"/>
  <c r="P584" i="29"/>
  <c r="O584" i="29"/>
  <c r="N584" i="29"/>
  <c r="M584" i="29"/>
  <c r="L584" i="29"/>
  <c r="K584" i="29"/>
  <c r="J584" i="29"/>
  <c r="I584" i="29"/>
  <c r="H584" i="29"/>
  <c r="G584" i="29"/>
  <c r="U583" i="29"/>
  <c r="T583" i="29"/>
  <c r="S583" i="29"/>
  <c r="R583" i="29"/>
  <c r="Q583" i="29"/>
  <c r="P583" i="29"/>
  <c r="O583" i="29"/>
  <c r="N583" i="29"/>
  <c r="M583" i="29"/>
  <c r="L583" i="29"/>
  <c r="K583" i="29"/>
  <c r="J583" i="29"/>
  <c r="I583" i="29"/>
  <c r="H583" i="29"/>
  <c r="G583" i="29"/>
  <c r="U582" i="29"/>
  <c r="S582" i="29"/>
  <c r="P582" i="29"/>
  <c r="L582" i="29"/>
  <c r="U581" i="29"/>
  <c r="T581" i="29"/>
  <c r="S581" i="29"/>
  <c r="R581" i="29"/>
  <c r="Q581" i="29"/>
  <c r="P581" i="29"/>
  <c r="O581" i="29"/>
  <c r="N581" i="29"/>
  <c r="M581" i="29"/>
  <c r="L581" i="29"/>
  <c r="K581" i="29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U576" i="29"/>
  <c r="T576" i="29"/>
  <c r="S576" i="29"/>
  <c r="R576" i="29"/>
  <c r="Q576" i="29"/>
  <c r="P576" i="29"/>
  <c r="O576" i="29"/>
  <c r="N576" i="29"/>
  <c r="M576" i="29"/>
  <c r="L576" i="29"/>
  <c r="K576" i="29"/>
  <c r="J576" i="29"/>
  <c r="I576" i="29"/>
  <c r="H576" i="29"/>
  <c r="G576" i="29"/>
  <c r="U575" i="29"/>
  <c r="S575" i="29"/>
  <c r="P575" i="29"/>
  <c r="L575" i="29"/>
  <c r="U574" i="29"/>
  <c r="T574" i="29"/>
  <c r="S574" i="29"/>
  <c r="R574" i="29"/>
  <c r="Q574" i="29"/>
  <c r="P574" i="29"/>
  <c r="O574" i="29"/>
  <c r="N574" i="29"/>
  <c r="M574" i="29"/>
  <c r="L574" i="29"/>
  <c r="K574" i="29"/>
  <c r="J574" i="29"/>
  <c r="I574" i="29"/>
  <c r="H574" i="29"/>
  <c r="G574" i="29"/>
  <c r="U573" i="29"/>
  <c r="T573" i="29"/>
  <c r="S573" i="29"/>
  <c r="R573" i="29"/>
  <c r="Q573" i="29"/>
  <c r="P573" i="29"/>
  <c r="O573" i="29"/>
  <c r="N573" i="29"/>
  <c r="M573" i="29"/>
  <c r="L573" i="29"/>
  <c r="K573" i="29"/>
  <c r="J573" i="29"/>
  <c r="I573" i="29"/>
  <c r="H573" i="29"/>
  <c r="G573" i="29"/>
  <c r="U572" i="29"/>
  <c r="T572" i="29"/>
  <c r="S572" i="29"/>
  <c r="R572" i="29"/>
  <c r="Q572" i="29"/>
  <c r="P572" i="29"/>
  <c r="O572" i="29"/>
  <c r="N572" i="29"/>
  <c r="M572" i="29"/>
  <c r="L572" i="29"/>
  <c r="K572" i="29"/>
  <c r="J572" i="29"/>
  <c r="I572" i="29"/>
  <c r="H572" i="29"/>
  <c r="G572" i="29"/>
  <c r="U571" i="29"/>
  <c r="S571" i="29"/>
  <c r="P571" i="29"/>
  <c r="L571" i="29"/>
  <c r="U570" i="29"/>
  <c r="T570" i="29"/>
  <c r="S570" i="29"/>
  <c r="R570" i="29"/>
  <c r="Q570" i="29"/>
  <c r="P570" i="29"/>
  <c r="O570" i="29"/>
  <c r="N570" i="29"/>
  <c r="M570" i="29"/>
  <c r="L570" i="29"/>
  <c r="K570" i="29"/>
  <c r="J570" i="29"/>
  <c r="I570" i="29"/>
  <c r="H570" i="29"/>
  <c r="G570" i="29"/>
  <c r="U569" i="29"/>
  <c r="T569" i="29"/>
  <c r="S569" i="29"/>
  <c r="R569" i="29"/>
  <c r="Q569" i="29"/>
  <c r="P569" i="29"/>
  <c r="O569" i="29"/>
  <c r="N569" i="29"/>
  <c r="M569" i="29"/>
  <c r="L569" i="29"/>
  <c r="K569" i="29"/>
  <c r="J569" i="29"/>
  <c r="I569" i="29"/>
  <c r="H569" i="29"/>
  <c r="G569" i="29"/>
  <c r="L568" i="29"/>
  <c r="U567" i="29"/>
  <c r="T567" i="29"/>
  <c r="S567" i="29"/>
  <c r="R567" i="29"/>
  <c r="Q567" i="29"/>
  <c r="P567" i="29"/>
  <c r="O567" i="29"/>
  <c r="N567" i="29"/>
  <c r="M567" i="29"/>
  <c r="L567" i="29"/>
  <c r="K567" i="29"/>
  <c r="J567" i="29"/>
  <c r="I567" i="29"/>
  <c r="H567" i="29"/>
  <c r="G567" i="29"/>
  <c r="U566" i="29"/>
  <c r="T566" i="29"/>
  <c r="S566" i="29"/>
  <c r="R566" i="29"/>
  <c r="Q566" i="29"/>
  <c r="P566" i="29"/>
  <c r="O566" i="29"/>
  <c r="N566" i="29"/>
  <c r="M566" i="29"/>
  <c r="L566" i="29"/>
  <c r="K566" i="29"/>
  <c r="J566" i="29"/>
  <c r="I566" i="29"/>
  <c r="H566" i="29"/>
  <c r="G566" i="29"/>
  <c r="L565" i="29"/>
  <c r="U564" i="29"/>
  <c r="T564" i="29"/>
  <c r="S564" i="29"/>
  <c r="R564" i="29"/>
  <c r="Q564" i="29"/>
  <c r="P564" i="29"/>
  <c r="O564" i="29"/>
  <c r="N564" i="29"/>
  <c r="M564" i="29"/>
  <c r="L564" i="29"/>
  <c r="K564" i="29"/>
  <c r="J564" i="29"/>
  <c r="I564" i="29"/>
  <c r="H564" i="29"/>
  <c r="G564" i="29"/>
  <c r="U563" i="29"/>
  <c r="T563" i="29"/>
  <c r="S563" i="29"/>
  <c r="R563" i="29"/>
  <c r="Q563" i="29"/>
  <c r="P563" i="29"/>
  <c r="O563" i="29"/>
  <c r="N563" i="29"/>
  <c r="M563" i="29"/>
  <c r="L563" i="29"/>
  <c r="K563" i="29"/>
  <c r="J563" i="29"/>
  <c r="I563" i="29"/>
  <c r="H563" i="29"/>
  <c r="G563" i="29"/>
  <c r="U562" i="29"/>
  <c r="S562" i="29"/>
  <c r="P562" i="29"/>
  <c r="L562" i="29"/>
  <c r="U561" i="29"/>
  <c r="T561" i="29"/>
  <c r="S561" i="29"/>
  <c r="R561" i="29"/>
  <c r="Q561" i="29"/>
  <c r="P561" i="29"/>
  <c r="O561" i="29"/>
  <c r="N561" i="29"/>
  <c r="M561" i="29"/>
  <c r="L561" i="29"/>
  <c r="K561" i="29"/>
  <c r="J561" i="29"/>
  <c r="I561" i="29"/>
  <c r="H561" i="29"/>
  <c r="G561" i="29"/>
  <c r="U560" i="29"/>
  <c r="S560" i="29"/>
  <c r="P560" i="29"/>
  <c r="L560" i="29"/>
  <c r="U559" i="29"/>
  <c r="T559" i="29"/>
  <c r="S559" i="29"/>
  <c r="R559" i="29"/>
  <c r="Q559" i="29"/>
  <c r="P559" i="29"/>
  <c r="O559" i="29"/>
  <c r="N559" i="29"/>
  <c r="M559" i="29"/>
  <c r="L559" i="29"/>
  <c r="K559" i="29"/>
  <c r="J559" i="29"/>
  <c r="I559" i="29"/>
  <c r="H559" i="29"/>
  <c r="G559" i="29"/>
  <c r="U558" i="29"/>
  <c r="T558" i="29"/>
  <c r="S558" i="29"/>
  <c r="R558" i="29"/>
  <c r="Q558" i="29"/>
  <c r="P558" i="29"/>
  <c r="O558" i="29"/>
  <c r="N558" i="29"/>
  <c r="M558" i="29"/>
  <c r="L558" i="29"/>
  <c r="K558" i="29"/>
  <c r="J558" i="29"/>
  <c r="I558" i="29"/>
  <c r="H558" i="29"/>
  <c r="G558" i="29"/>
  <c r="U557" i="29"/>
  <c r="S557" i="29"/>
  <c r="P557" i="29"/>
  <c r="L557" i="29"/>
  <c r="U556" i="29"/>
  <c r="T556" i="29"/>
  <c r="S556" i="29"/>
  <c r="R556" i="29"/>
  <c r="Q556" i="29"/>
  <c r="P556" i="29"/>
  <c r="O556" i="29"/>
  <c r="N556" i="29"/>
  <c r="M556" i="29"/>
  <c r="L556" i="29"/>
  <c r="K556" i="29"/>
  <c r="J556" i="29"/>
  <c r="I556" i="29"/>
  <c r="H556" i="29"/>
  <c r="G556" i="29"/>
  <c r="U555" i="29"/>
  <c r="S555" i="29"/>
  <c r="P555" i="29"/>
  <c r="L555" i="29"/>
  <c r="U554" i="29"/>
  <c r="T554" i="29"/>
  <c r="S554" i="29"/>
  <c r="R554" i="29"/>
  <c r="Q554" i="29"/>
  <c r="P554" i="29"/>
  <c r="O554" i="29"/>
  <c r="N554" i="29"/>
  <c r="M554" i="29"/>
  <c r="L554" i="29"/>
  <c r="K554" i="29"/>
  <c r="J554" i="29"/>
  <c r="I554" i="29"/>
  <c r="H554" i="29"/>
  <c r="G554" i="29"/>
  <c r="U553" i="29"/>
  <c r="S553" i="29"/>
  <c r="P553" i="29"/>
  <c r="L553" i="29"/>
  <c r="U552" i="29"/>
  <c r="T552" i="29"/>
  <c r="S552" i="29"/>
  <c r="R552" i="29"/>
  <c r="Q552" i="29"/>
  <c r="P552" i="29"/>
  <c r="O552" i="29"/>
  <c r="N552" i="29"/>
  <c r="M552" i="29"/>
  <c r="L552" i="29"/>
  <c r="K552" i="29"/>
  <c r="J552" i="29"/>
  <c r="I552" i="29"/>
  <c r="H552" i="29"/>
  <c r="G552" i="29"/>
  <c r="U551" i="29"/>
  <c r="T551" i="29"/>
  <c r="S551" i="29"/>
  <c r="R551" i="29"/>
  <c r="Q551" i="29"/>
  <c r="P551" i="29"/>
  <c r="O551" i="29"/>
  <c r="N551" i="29"/>
  <c r="M551" i="29"/>
  <c r="L551" i="29"/>
  <c r="K551" i="29"/>
  <c r="J551" i="29"/>
  <c r="I551" i="29"/>
  <c r="H551" i="29"/>
  <c r="G551" i="29"/>
  <c r="U550" i="29"/>
  <c r="S550" i="29"/>
  <c r="P550" i="29"/>
  <c r="L550" i="29"/>
  <c r="U549" i="29"/>
  <c r="T549" i="29"/>
  <c r="S549" i="29"/>
  <c r="R549" i="29"/>
  <c r="Q549" i="29"/>
  <c r="P549" i="29"/>
  <c r="O549" i="29"/>
  <c r="N549" i="29"/>
  <c r="M549" i="29"/>
  <c r="L549" i="29"/>
  <c r="K549" i="29"/>
  <c r="J549" i="29"/>
  <c r="I549" i="29"/>
  <c r="H549" i="29"/>
  <c r="G549" i="29"/>
  <c r="U548" i="29"/>
  <c r="T548" i="29"/>
  <c r="S548" i="29"/>
  <c r="R548" i="29"/>
  <c r="Q548" i="29"/>
  <c r="P548" i="29"/>
  <c r="O548" i="29"/>
  <c r="N548" i="29"/>
  <c r="M548" i="29"/>
  <c r="L548" i="29"/>
  <c r="K548" i="29"/>
  <c r="J548" i="29"/>
  <c r="I548" i="29"/>
  <c r="H548" i="29"/>
  <c r="G548" i="29"/>
  <c r="U547" i="29"/>
  <c r="S547" i="29"/>
  <c r="P547" i="29"/>
  <c r="L547" i="29"/>
  <c r="U546" i="29"/>
  <c r="T546" i="29"/>
  <c r="S546" i="29"/>
  <c r="R546" i="29"/>
  <c r="Q546" i="29"/>
  <c r="P546" i="29"/>
  <c r="O546" i="29"/>
  <c r="N546" i="29"/>
  <c r="M546" i="29"/>
  <c r="L546" i="29"/>
  <c r="K546" i="29"/>
  <c r="J546" i="29"/>
  <c r="I546" i="29"/>
  <c r="H546" i="29"/>
  <c r="G546" i="29"/>
  <c r="U545" i="29"/>
  <c r="T545" i="29"/>
  <c r="S545" i="29"/>
  <c r="R545" i="29"/>
  <c r="Q545" i="29"/>
  <c r="P545" i="29"/>
  <c r="O545" i="29"/>
  <c r="N545" i="29"/>
  <c r="M545" i="29"/>
  <c r="L545" i="29"/>
  <c r="K545" i="29"/>
  <c r="J545" i="29"/>
  <c r="I545" i="29"/>
  <c r="H545" i="29"/>
  <c r="G545" i="29"/>
  <c r="U544" i="29"/>
  <c r="S544" i="29"/>
  <c r="P544" i="29"/>
  <c r="L544" i="29"/>
  <c r="U543" i="29"/>
  <c r="T543" i="29"/>
  <c r="S543" i="29"/>
  <c r="R543" i="29"/>
  <c r="Q543" i="29"/>
  <c r="P543" i="29"/>
  <c r="O543" i="29"/>
  <c r="N543" i="29"/>
  <c r="M543" i="29"/>
  <c r="L543" i="29"/>
  <c r="K543" i="29"/>
  <c r="J543" i="29"/>
  <c r="I543" i="29"/>
  <c r="H543" i="29"/>
  <c r="G543" i="29"/>
  <c r="U542" i="29"/>
  <c r="T542" i="29"/>
  <c r="S542" i="29"/>
  <c r="R542" i="29"/>
  <c r="Q542" i="29"/>
  <c r="P542" i="29"/>
  <c r="O542" i="29"/>
  <c r="N542" i="29"/>
  <c r="M542" i="29"/>
  <c r="L542" i="29"/>
  <c r="K542" i="29"/>
  <c r="J542" i="29"/>
  <c r="I542" i="29"/>
  <c r="H542" i="29"/>
  <c r="G542" i="29"/>
  <c r="U541" i="29"/>
  <c r="S541" i="29"/>
  <c r="P541" i="29"/>
  <c r="L541" i="29"/>
  <c r="U540" i="29"/>
  <c r="T540" i="29"/>
  <c r="S540" i="29"/>
  <c r="R540" i="29"/>
  <c r="Q540" i="29"/>
  <c r="P540" i="29"/>
  <c r="O540" i="29"/>
  <c r="N540" i="29"/>
  <c r="M540" i="29"/>
  <c r="L540" i="29"/>
  <c r="K540" i="29"/>
  <c r="J540" i="29"/>
  <c r="I540" i="29"/>
  <c r="H540" i="29"/>
  <c r="G540" i="29"/>
  <c r="U539" i="29"/>
  <c r="T539" i="29"/>
  <c r="S539" i="29"/>
  <c r="R539" i="29"/>
  <c r="Q539" i="29"/>
  <c r="P539" i="29"/>
  <c r="O539" i="29"/>
  <c r="N539" i="29"/>
  <c r="M539" i="29"/>
  <c r="L539" i="29"/>
  <c r="K539" i="29"/>
  <c r="J539" i="29"/>
  <c r="I539" i="29"/>
  <c r="H539" i="29"/>
  <c r="G539" i="29"/>
  <c r="U538" i="29"/>
  <c r="S538" i="29"/>
  <c r="P538" i="29"/>
  <c r="L538" i="29"/>
  <c r="U537" i="29"/>
  <c r="T537" i="29"/>
  <c r="S537" i="29"/>
  <c r="R537" i="29"/>
  <c r="Q537" i="29"/>
  <c r="P537" i="29"/>
  <c r="O537" i="29"/>
  <c r="N537" i="29"/>
  <c r="M537" i="29"/>
  <c r="L537" i="29"/>
  <c r="K537" i="29"/>
  <c r="J537" i="29"/>
  <c r="I537" i="29"/>
  <c r="H537" i="29"/>
  <c r="G537" i="29"/>
  <c r="U536" i="29"/>
  <c r="T536" i="29"/>
  <c r="S536" i="29"/>
  <c r="R536" i="29"/>
  <c r="Q536" i="29"/>
  <c r="P536" i="29"/>
  <c r="O536" i="29"/>
  <c r="N536" i="29"/>
  <c r="M536" i="29"/>
  <c r="L536" i="29"/>
  <c r="K536" i="29"/>
  <c r="J536" i="29"/>
  <c r="I536" i="29"/>
  <c r="H536" i="29"/>
  <c r="G536" i="29"/>
  <c r="U535" i="29"/>
  <c r="P535" i="29"/>
  <c r="L535" i="29"/>
  <c r="U534" i="29"/>
  <c r="T534" i="29"/>
  <c r="S534" i="29"/>
  <c r="R534" i="29"/>
  <c r="Q534" i="29"/>
  <c r="P534" i="29"/>
  <c r="O534" i="29"/>
  <c r="N534" i="29"/>
  <c r="M534" i="29"/>
  <c r="L534" i="29"/>
  <c r="K534" i="29"/>
  <c r="J534" i="29"/>
  <c r="I534" i="29"/>
  <c r="H534" i="29"/>
  <c r="G534" i="29"/>
  <c r="U533" i="29"/>
  <c r="T533" i="29"/>
  <c r="S533" i="29"/>
  <c r="R533" i="29"/>
  <c r="Q533" i="29"/>
  <c r="P533" i="29"/>
  <c r="O533" i="29"/>
  <c r="N533" i="29"/>
  <c r="M533" i="29"/>
  <c r="L533" i="29"/>
  <c r="K533" i="29"/>
  <c r="J533" i="29"/>
  <c r="I533" i="29"/>
  <c r="H533" i="29"/>
  <c r="G533" i="29"/>
  <c r="U532" i="29"/>
  <c r="S532" i="29"/>
  <c r="P532" i="29"/>
  <c r="L532" i="29"/>
  <c r="U531" i="29"/>
  <c r="T531" i="29"/>
  <c r="S531" i="29"/>
  <c r="R531" i="29"/>
  <c r="Q531" i="29"/>
  <c r="P531" i="29"/>
  <c r="O531" i="29"/>
  <c r="N531" i="29"/>
  <c r="M531" i="29"/>
  <c r="L531" i="29"/>
  <c r="K531" i="29"/>
  <c r="J531" i="29"/>
  <c r="I531" i="29"/>
  <c r="H531" i="29"/>
  <c r="G531" i="29"/>
  <c r="U530" i="29"/>
  <c r="S530" i="29"/>
  <c r="P530" i="29"/>
  <c r="L530" i="29"/>
  <c r="U529" i="29"/>
  <c r="T529" i="29"/>
  <c r="S529" i="29"/>
  <c r="R529" i="29"/>
  <c r="Q529" i="29"/>
  <c r="P529" i="29"/>
  <c r="O529" i="29"/>
  <c r="N529" i="29"/>
  <c r="M529" i="29"/>
  <c r="L529" i="29"/>
  <c r="K529" i="29"/>
  <c r="J529" i="29"/>
  <c r="I529" i="29"/>
  <c r="H529" i="29"/>
  <c r="G529" i="29"/>
  <c r="U528" i="29"/>
  <c r="T528" i="29"/>
  <c r="S528" i="29"/>
  <c r="R528" i="29"/>
  <c r="Q528" i="29"/>
  <c r="P528" i="29"/>
  <c r="O528" i="29"/>
  <c r="N528" i="29"/>
  <c r="M528" i="29"/>
  <c r="L528" i="29"/>
  <c r="K528" i="29"/>
  <c r="J528" i="29"/>
  <c r="I528" i="29"/>
  <c r="H528" i="29"/>
  <c r="G528" i="29"/>
  <c r="U527" i="29"/>
  <c r="S527" i="29"/>
  <c r="P527" i="29"/>
  <c r="L527" i="29"/>
  <c r="U526" i="29"/>
  <c r="T526" i="29"/>
  <c r="S526" i="29"/>
  <c r="R526" i="29"/>
  <c r="Q526" i="29"/>
  <c r="P526" i="29"/>
  <c r="O526" i="29"/>
  <c r="N526" i="29"/>
  <c r="M526" i="29"/>
  <c r="L526" i="29"/>
  <c r="K526" i="29"/>
  <c r="J526" i="29"/>
  <c r="I526" i="29"/>
  <c r="H526" i="29"/>
  <c r="G526" i="29"/>
  <c r="U525" i="29"/>
  <c r="S525" i="29"/>
  <c r="P525" i="29"/>
  <c r="L525" i="29"/>
  <c r="U524" i="29"/>
  <c r="T524" i="29"/>
  <c r="S524" i="29"/>
  <c r="R524" i="29"/>
  <c r="Q524" i="29"/>
  <c r="P524" i="29"/>
  <c r="O524" i="29"/>
  <c r="N524" i="29"/>
  <c r="M524" i="29"/>
  <c r="L524" i="29"/>
  <c r="K524" i="29"/>
  <c r="J524" i="29"/>
  <c r="I524" i="29"/>
  <c r="H524" i="29"/>
  <c r="G524" i="29"/>
  <c r="U523" i="29"/>
  <c r="T523" i="29"/>
  <c r="S523" i="29"/>
  <c r="R523" i="29"/>
  <c r="Q523" i="29"/>
  <c r="P523" i="29"/>
  <c r="O523" i="29"/>
  <c r="N523" i="29"/>
  <c r="M523" i="29"/>
  <c r="L523" i="29"/>
  <c r="K523" i="29"/>
  <c r="J523" i="29"/>
  <c r="I523" i="29"/>
  <c r="H523" i="29"/>
  <c r="G523" i="29"/>
  <c r="U522" i="29"/>
  <c r="S522" i="29"/>
  <c r="P522" i="29"/>
  <c r="L522" i="29"/>
  <c r="U521" i="29"/>
  <c r="T521" i="29"/>
  <c r="S521" i="29"/>
  <c r="R521" i="29"/>
  <c r="Q521" i="29"/>
  <c r="P521" i="29"/>
  <c r="O521" i="29"/>
  <c r="N521" i="29"/>
  <c r="M521" i="29"/>
  <c r="L521" i="29"/>
  <c r="K521" i="29"/>
  <c r="J521" i="29"/>
  <c r="I521" i="29"/>
  <c r="H521" i="29"/>
  <c r="G521" i="29"/>
  <c r="U520" i="29"/>
  <c r="S520" i="29"/>
  <c r="P520" i="29"/>
  <c r="L520" i="29"/>
  <c r="U519" i="29"/>
  <c r="T519" i="29"/>
  <c r="S519" i="29"/>
  <c r="R519" i="29"/>
  <c r="Q519" i="29"/>
  <c r="P519" i="29"/>
  <c r="O519" i="29"/>
  <c r="N519" i="29"/>
  <c r="M519" i="29"/>
  <c r="L519" i="29"/>
  <c r="K519" i="29"/>
  <c r="J519" i="29"/>
  <c r="I519" i="29"/>
  <c r="H519" i="29"/>
  <c r="G519" i="29"/>
  <c r="U518" i="29"/>
  <c r="T518" i="29"/>
  <c r="S518" i="29"/>
  <c r="R518" i="29"/>
  <c r="Q518" i="29"/>
  <c r="P518" i="29"/>
  <c r="O518" i="29"/>
  <c r="N518" i="29"/>
  <c r="M518" i="29"/>
  <c r="L518" i="29"/>
  <c r="K518" i="29"/>
  <c r="J518" i="29"/>
  <c r="I518" i="29"/>
  <c r="H518" i="29"/>
  <c r="G518" i="29"/>
  <c r="U517" i="29"/>
  <c r="S517" i="29"/>
  <c r="P517" i="29"/>
  <c r="L517" i="29"/>
  <c r="U516" i="29"/>
  <c r="S516" i="29"/>
  <c r="P516" i="29"/>
  <c r="L516" i="29"/>
  <c r="U515" i="29"/>
  <c r="T515" i="29"/>
  <c r="S515" i="29"/>
  <c r="R515" i="29"/>
  <c r="Q515" i="29"/>
  <c r="P515" i="29"/>
  <c r="O515" i="29"/>
  <c r="N515" i="29"/>
  <c r="M515" i="29"/>
  <c r="L515" i="29"/>
  <c r="K515" i="29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U510" i="29"/>
  <c r="T510" i="29"/>
  <c r="S510" i="29"/>
  <c r="R510" i="29"/>
  <c r="Q510" i="29"/>
  <c r="P510" i="29"/>
  <c r="O510" i="29"/>
  <c r="N510" i="29"/>
  <c r="M510" i="29"/>
  <c r="L510" i="29"/>
  <c r="K510" i="29"/>
  <c r="J510" i="29"/>
  <c r="I510" i="29"/>
  <c r="H510" i="29"/>
  <c r="G510" i="29"/>
  <c r="U509" i="29"/>
  <c r="S509" i="29"/>
  <c r="P509" i="29"/>
  <c r="L509" i="29"/>
  <c r="U508" i="29"/>
  <c r="T508" i="29"/>
  <c r="S508" i="29"/>
  <c r="R508" i="29"/>
  <c r="Q508" i="29"/>
  <c r="P508" i="29"/>
  <c r="O508" i="29"/>
  <c r="N508" i="29"/>
  <c r="M508" i="29"/>
  <c r="L508" i="29"/>
  <c r="K508" i="29"/>
  <c r="J508" i="29"/>
  <c r="I508" i="29"/>
  <c r="H508" i="29"/>
  <c r="G508" i="29"/>
  <c r="U507" i="29"/>
  <c r="S507" i="29"/>
  <c r="P507" i="29"/>
  <c r="L507" i="29"/>
  <c r="U506" i="29"/>
  <c r="T506" i="29"/>
  <c r="S506" i="29"/>
  <c r="R506" i="29"/>
  <c r="Q506" i="29"/>
  <c r="P506" i="29"/>
  <c r="O506" i="29"/>
  <c r="N506" i="29"/>
  <c r="M506" i="29"/>
  <c r="L506" i="29"/>
  <c r="K506" i="29"/>
  <c r="J506" i="29"/>
  <c r="I506" i="29"/>
  <c r="H506" i="29"/>
  <c r="G506" i="29"/>
  <c r="U505" i="29"/>
  <c r="T505" i="29"/>
  <c r="S505" i="29"/>
  <c r="R505" i="29"/>
  <c r="Q505" i="29"/>
  <c r="P505" i="29"/>
  <c r="O505" i="29"/>
  <c r="N505" i="29"/>
  <c r="M505" i="29"/>
  <c r="L505" i="29"/>
  <c r="K505" i="29"/>
  <c r="J505" i="29"/>
  <c r="I505" i="29"/>
  <c r="H505" i="29"/>
  <c r="G505" i="29"/>
  <c r="U504" i="29"/>
  <c r="T504" i="29"/>
  <c r="S504" i="29"/>
  <c r="R504" i="29"/>
  <c r="Q504" i="29"/>
  <c r="P504" i="29"/>
  <c r="O504" i="29"/>
  <c r="N504" i="29"/>
  <c r="M504" i="29"/>
  <c r="L504" i="29"/>
  <c r="K504" i="29"/>
  <c r="J504" i="29"/>
  <c r="I504" i="29"/>
  <c r="H504" i="29"/>
  <c r="G504" i="29"/>
  <c r="L503" i="29"/>
  <c r="U502" i="29"/>
  <c r="T502" i="29"/>
  <c r="S502" i="29"/>
  <c r="R502" i="29"/>
  <c r="Q502" i="29"/>
  <c r="P502" i="29"/>
  <c r="O502" i="29"/>
  <c r="N502" i="29"/>
  <c r="M502" i="29"/>
  <c r="L502" i="29"/>
  <c r="K502" i="29"/>
  <c r="J502" i="29"/>
  <c r="I502" i="29"/>
  <c r="H502" i="29"/>
  <c r="G502" i="29"/>
  <c r="U501" i="29"/>
  <c r="S501" i="29"/>
  <c r="P501" i="29"/>
  <c r="L501" i="29"/>
  <c r="U500" i="29"/>
  <c r="T500" i="29"/>
  <c r="S500" i="29"/>
  <c r="R500" i="29"/>
  <c r="Q500" i="29"/>
  <c r="P500" i="29"/>
  <c r="O500" i="29"/>
  <c r="N500" i="29"/>
  <c r="M500" i="29"/>
  <c r="L500" i="29"/>
  <c r="K500" i="29"/>
  <c r="J500" i="29"/>
  <c r="I500" i="29"/>
  <c r="H500" i="29"/>
  <c r="G500" i="29"/>
  <c r="U499" i="29"/>
  <c r="T499" i="29"/>
  <c r="S499" i="29"/>
  <c r="R499" i="29"/>
  <c r="Q499" i="29"/>
  <c r="P499" i="29"/>
  <c r="O499" i="29"/>
  <c r="N499" i="29"/>
  <c r="M499" i="29"/>
  <c r="L499" i="29"/>
  <c r="K499" i="29"/>
  <c r="J499" i="29"/>
  <c r="I499" i="29"/>
  <c r="H499" i="29"/>
  <c r="G499" i="29"/>
  <c r="U498" i="29"/>
  <c r="S498" i="29"/>
  <c r="P498" i="29"/>
  <c r="L498" i="29"/>
  <c r="U497" i="29"/>
  <c r="T497" i="29"/>
  <c r="S497" i="29"/>
  <c r="R497" i="29"/>
  <c r="Q497" i="29"/>
  <c r="P497" i="29"/>
  <c r="O497" i="29"/>
  <c r="N497" i="29"/>
  <c r="M497" i="29"/>
  <c r="L497" i="29"/>
  <c r="K497" i="29"/>
  <c r="J497" i="29"/>
  <c r="I497" i="29"/>
  <c r="H497" i="29"/>
  <c r="G497" i="29"/>
  <c r="U496" i="29"/>
  <c r="T496" i="29"/>
  <c r="S496" i="29"/>
  <c r="R496" i="29"/>
  <c r="Q496" i="29"/>
  <c r="P496" i="29"/>
  <c r="O496" i="29"/>
  <c r="N496" i="29"/>
  <c r="M496" i="29"/>
  <c r="L496" i="29"/>
  <c r="K496" i="29"/>
  <c r="J496" i="29"/>
  <c r="I496" i="29"/>
  <c r="H496" i="29"/>
  <c r="G496" i="29"/>
  <c r="U495" i="29"/>
  <c r="S495" i="29"/>
  <c r="P495" i="29"/>
  <c r="L495" i="29"/>
  <c r="U494" i="29"/>
  <c r="T494" i="29"/>
  <c r="S494" i="29"/>
  <c r="R494" i="29"/>
  <c r="Q494" i="29"/>
  <c r="P494" i="29"/>
  <c r="O494" i="29"/>
  <c r="N494" i="29"/>
  <c r="M494" i="29"/>
  <c r="L494" i="29"/>
  <c r="K494" i="29"/>
  <c r="J494" i="29"/>
  <c r="I494" i="29"/>
  <c r="H494" i="29"/>
  <c r="G494" i="29"/>
  <c r="U493" i="29"/>
  <c r="T493" i="29"/>
  <c r="S493" i="29"/>
  <c r="R493" i="29"/>
  <c r="Q493" i="29"/>
  <c r="P493" i="29"/>
  <c r="O493" i="29"/>
  <c r="N493" i="29"/>
  <c r="M493" i="29"/>
  <c r="L493" i="29"/>
  <c r="K493" i="29"/>
  <c r="J493" i="29"/>
  <c r="I493" i="29"/>
  <c r="H493" i="29"/>
  <c r="G493" i="29"/>
  <c r="U492" i="29"/>
  <c r="S492" i="29"/>
  <c r="P492" i="29"/>
  <c r="L492" i="29"/>
  <c r="U491" i="29"/>
  <c r="T491" i="29"/>
  <c r="S491" i="29"/>
  <c r="R491" i="29"/>
  <c r="Q491" i="29"/>
  <c r="P491" i="29"/>
  <c r="O491" i="29"/>
  <c r="N491" i="29"/>
  <c r="M491" i="29"/>
  <c r="L491" i="29"/>
  <c r="K491" i="29"/>
  <c r="J491" i="29"/>
  <c r="I491" i="29"/>
  <c r="H491" i="29"/>
  <c r="G491" i="29"/>
  <c r="U490" i="29"/>
  <c r="S490" i="29"/>
  <c r="P490" i="29"/>
  <c r="L490" i="29"/>
  <c r="U489" i="29"/>
  <c r="T489" i="29"/>
  <c r="S489" i="29"/>
  <c r="R489" i="29"/>
  <c r="Q489" i="29"/>
  <c r="P489" i="29"/>
  <c r="O489" i="29"/>
  <c r="N489" i="29"/>
  <c r="M489" i="29"/>
  <c r="L489" i="29"/>
  <c r="K489" i="29"/>
  <c r="J489" i="29"/>
  <c r="I489" i="29"/>
  <c r="U488" i="29"/>
  <c r="T488" i="29"/>
  <c r="S488" i="29"/>
  <c r="R488" i="29"/>
  <c r="Q488" i="29"/>
  <c r="P488" i="29"/>
  <c r="O488" i="29"/>
  <c r="N488" i="29"/>
  <c r="M488" i="29"/>
  <c r="L488" i="29"/>
  <c r="K488" i="29"/>
  <c r="J488" i="29"/>
  <c r="I488" i="29"/>
  <c r="H488" i="29"/>
  <c r="G488" i="29"/>
  <c r="U487" i="29"/>
  <c r="S487" i="29"/>
  <c r="P487" i="29"/>
  <c r="L487" i="29"/>
  <c r="U486" i="29"/>
  <c r="T486" i="29"/>
  <c r="S486" i="29"/>
  <c r="R486" i="29"/>
  <c r="Q486" i="29"/>
  <c r="P486" i="29"/>
  <c r="O486" i="29"/>
  <c r="N486" i="29"/>
  <c r="M486" i="29"/>
  <c r="L486" i="29"/>
  <c r="K486" i="29"/>
  <c r="J486" i="29"/>
  <c r="I486" i="29"/>
  <c r="H486" i="29"/>
  <c r="G486" i="29"/>
  <c r="U485" i="29"/>
  <c r="T485" i="29"/>
  <c r="S485" i="29"/>
  <c r="R485" i="29"/>
  <c r="Q485" i="29"/>
  <c r="P485" i="29"/>
  <c r="O485" i="29"/>
  <c r="N485" i="29"/>
  <c r="M485" i="29"/>
  <c r="L485" i="29"/>
  <c r="K485" i="29"/>
  <c r="J485" i="29"/>
  <c r="I485" i="29"/>
  <c r="H485" i="29"/>
  <c r="G485" i="29"/>
  <c r="U484" i="29"/>
  <c r="S484" i="29"/>
  <c r="P484" i="29"/>
  <c r="L484" i="29"/>
  <c r="U483" i="29"/>
  <c r="T483" i="29"/>
  <c r="S483" i="29"/>
  <c r="R483" i="29"/>
  <c r="Q483" i="29"/>
  <c r="P483" i="29"/>
  <c r="O483" i="29"/>
  <c r="N483" i="29"/>
  <c r="M483" i="29"/>
  <c r="L483" i="29"/>
  <c r="K483" i="29"/>
  <c r="J483" i="29"/>
  <c r="I483" i="29"/>
  <c r="H483" i="29"/>
  <c r="G483" i="29"/>
  <c r="U482" i="29"/>
  <c r="S482" i="29"/>
  <c r="P482" i="29"/>
  <c r="L482" i="29"/>
  <c r="U481" i="29"/>
  <c r="T481" i="29"/>
  <c r="S481" i="29"/>
  <c r="R481" i="29"/>
  <c r="Q481" i="29"/>
  <c r="P481" i="29"/>
  <c r="O481" i="29"/>
  <c r="N481" i="29"/>
  <c r="M481" i="29"/>
  <c r="L481" i="29"/>
  <c r="K481" i="29"/>
  <c r="J481" i="29"/>
  <c r="I481" i="29"/>
  <c r="H481" i="29"/>
  <c r="G481" i="29"/>
  <c r="U480" i="29"/>
  <c r="T480" i="29"/>
  <c r="S480" i="29"/>
  <c r="R480" i="29"/>
  <c r="Q480" i="29"/>
  <c r="P480" i="29"/>
  <c r="O480" i="29"/>
  <c r="N480" i="29"/>
  <c r="M480" i="29"/>
  <c r="L480" i="29"/>
  <c r="K480" i="29"/>
  <c r="J480" i="29"/>
  <c r="I480" i="29"/>
  <c r="H480" i="29"/>
  <c r="G480" i="29"/>
  <c r="U479" i="29"/>
  <c r="S479" i="29"/>
  <c r="P479" i="29"/>
  <c r="L479" i="29"/>
  <c r="U478" i="29"/>
  <c r="T478" i="29"/>
  <c r="S478" i="29"/>
  <c r="R478" i="29"/>
  <c r="Q478" i="29"/>
  <c r="P478" i="29"/>
  <c r="O478" i="29"/>
  <c r="N478" i="29"/>
  <c r="M478" i="29"/>
  <c r="L478" i="29"/>
  <c r="K478" i="29"/>
  <c r="J478" i="29"/>
  <c r="I478" i="29"/>
  <c r="H478" i="29"/>
  <c r="G478" i="29"/>
  <c r="U477" i="29"/>
  <c r="T477" i="29"/>
  <c r="S477" i="29"/>
  <c r="R477" i="29"/>
  <c r="Q477" i="29"/>
  <c r="P477" i="29"/>
  <c r="O477" i="29"/>
  <c r="N477" i="29"/>
  <c r="M477" i="29"/>
  <c r="L477" i="29"/>
  <c r="K477" i="29"/>
  <c r="J477" i="29"/>
  <c r="I477" i="29"/>
  <c r="H477" i="29"/>
  <c r="G477" i="29"/>
  <c r="U476" i="29"/>
  <c r="S476" i="29"/>
  <c r="P476" i="29"/>
  <c r="L476" i="29"/>
  <c r="U475" i="29"/>
  <c r="T475" i="29"/>
  <c r="S475" i="29"/>
  <c r="R475" i="29"/>
  <c r="Q475" i="29"/>
  <c r="P475" i="29"/>
  <c r="O475" i="29"/>
  <c r="N475" i="29"/>
  <c r="M475" i="29"/>
  <c r="L475" i="29"/>
  <c r="K475" i="29"/>
  <c r="J475" i="29"/>
  <c r="I475" i="29"/>
  <c r="H475" i="29"/>
  <c r="G475" i="29"/>
  <c r="U474" i="29"/>
  <c r="T474" i="29"/>
  <c r="S474" i="29"/>
  <c r="R474" i="29"/>
  <c r="Q474" i="29"/>
  <c r="P474" i="29"/>
  <c r="O474" i="29"/>
  <c r="N474" i="29"/>
  <c r="M474" i="29"/>
  <c r="L474" i="29"/>
  <c r="K474" i="29"/>
  <c r="J474" i="29"/>
  <c r="I474" i="29"/>
  <c r="H474" i="29"/>
  <c r="G474" i="29"/>
  <c r="U473" i="29"/>
  <c r="S473" i="29"/>
  <c r="P473" i="29"/>
  <c r="L473" i="29"/>
  <c r="U472" i="29"/>
  <c r="T472" i="29"/>
  <c r="S472" i="29"/>
  <c r="R472" i="29"/>
  <c r="Q472" i="29"/>
  <c r="P472" i="29"/>
  <c r="O472" i="29"/>
  <c r="N472" i="29"/>
  <c r="M472" i="29"/>
  <c r="L472" i="29"/>
  <c r="K472" i="29"/>
  <c r="J472" i="29"/>
  <c r="I472" i="29"/>
  <c r="H472" i="29"/>
  <c r="G472" i="29"/>
  <c r="U471" i="29"/>
  <c r="T471" i="29"/>
  <c r="S471" i="29"/>
  <c r="R471" i="29"/>
  <c r="Q471" i="29"/>
  <c r="P471" i="29"/>
  <c r="O471" i="29"/>
  <c r="N471" i="29"/>
  <c r="M471" i="29"/>
  <c r="L471" i="29"/>
  <c r="K471" i="29"/>
  <c r="J471" i="29"/>
  <c r="I471" i="29"/>
  <c r="H471" i="29"/>
  <c r="G471" i="29"/>
  <c r="U470" i="29"/>
  <c r="S470" i="29"/>
  <c r="P470" i="29"/>
  <c r="L470" i="29"/>
  <c r="U469" i="29"/>
  <c r="T469" i="29"/>
  <c r="S469" i="29"/>
  <c r="R469" i="29"/>
  <c r="Q469" i="29"/>
  <c r="P469" i="29"/>
  <c r="O469" i="29"/>
  <c r="N469" i="29"/>
  <c r="M469" i="29"/>
  <c r="L469" i="29"/>
  <c r="K469" i="29"/>
  <c r="J469" i="29"/>
  <c r="I469" i="29"/>
  <c r="H469" i="29"/>
  <c r="G469" i="29"/>
  <c r="U468" i="29"/>
  <c r="T468" i="29"/>
  <c r="S468" i="29"/>
  <c r="R468" i="29"/>
  <c r="Q468" i="29"/>
  <c r="P468" i="29"/>
  <c r="O468" i="29"/>
  <c r="N468" i="29"/>
  <c r="M468" i="29"/>
  <c r="L468" i="29"/>
  <c r="K468" i="29"/>
  <c r="J468" i="29"/>
  <c r="I468" i="29"/>
  <c r="H468" i="29"/>
  <c r="G468" i="29"/>
  <c r="U467" i="29"/>
  <c r="T467" i="29"/>
  <c r="S467" i="29"/>
  <c r="R467" i="29"/>
  <c r="Q467" i="29"/>
  <c r="P467" i="29"/>
  <c r="O467" i="29"/>
  <c r="N467" i="29"/>
  <c r="M467" i="29"/>
  <c r="L467" i="29"/>
  <c r="K467" i="29"/>
  <c r="J467" i="29"/>
  <c r="I467" i="29"/>
  <c r="H467" i="29"/>
  <c r="G467" i="29"/>
  <c r="U466" i="29"/>
  <c r="T466" i="29"/>
  <c r="S466" i="29"/>
  <c r="R466" i="29"/>
  <c r="Q466" i="29"/>
  <c r="P466" i="29"/>
  <c r="O466" i="29"/>
  <c r="N466" i="29"/>
  <c r="M466" i="29"/>
  <c r="L466" i="29"/>
  <c r="K466" i="29"/>
  <c r="J466" i="29"/>
  <c r="I466" i="29"/>
  <c r="H466" i="29"/>
  <c r="G466" i="29"/>
  <c r="U465" i="29"/>
  <c r="S465" i="29"/>
  <c r="P465" i="29"/>
  <c r="L465" i="29"/>
  <c r="U464" i="29"/>
  <c r="T464" i="29"/>
  <c r="S464" i="29"/>
  <c r="R464" i="29"/>
  <c r="Q464" i="29"/>
  <c r="P464" i="29"/>
  <c r="O464" i="29"/>
  <c r="N464" i="29"/>
  <c r="M464" i="29"/>
  <c r="L464" i="29"/>
  <c r="K464" i="29"/>
  <c r="J464" i="29"/>
  <c r="I464" i="29"/>
  <c r="H464" i="29"/>
  <c r="G464" i="29"/>
  <c r="U463" i="29"/>
  <c r="S463" i="29"/>
  <c r="P463" i="29"/>
  <c r="L463" i="29"/>
  <c r="U462" i="29"/>
  <c r="S462" i="29"/>
  <c r="P462" i="29"/>
  <c r="L462" i="29"/>
  <c r="U461" i="29"/>
  <c r="T461" i="29"/>
  <c r="S461" i="29"/>
  <c r="R461" i="29"/>
  <c r="Q461" i="29"/>
  <c r="P461" i="29"/>
  <c r="O461" i="29"/>
  <c r="N461" i="29"/>
  <c r="M461" i="29"/>
  <c r="L461" i="29"/>
  <c r="K461" i="29"/>
  <c r="J461" i="29"/>
  <c r="I461" i="29"/>
  <c r="H461" i="29"/>
  <c r="G461" i="29"/>
  <c r="U460" i="29"/>
  <c r="S460" i="29"/>
  <c r="P460" i="29"/>
  <c r="L460" i="29"/>
  <c r="U459" i="29"/>
  <c r="S459" i="29"/>
  <c r="P459" i="29"/>
  <c r="L459" i="29"/>
  <c r="U458" i="29"/>
  <c r="T458" i="29"/>
  <c r="S458" i="29"/>
  <c r="R458" i="29"/>
  <c r="Q458" i="29"/>
  <c r="P458" i="29"/>
  <c r="O458" i="29"/>
  <c r="N458" i="29"/>
  <c r="M458" i="29"/>
  <c r="L458" i="29"/>
  <c r="K458" i="29"/>
  <c r="J458" i="29"/>
  <c r="I458" i="29"/>
  <c r="H458" i="29"/>
  <c r="G458" i="29"/>
  <c r="U457" i="29"/>
  <c r="S457" i="29"/>
  <c r="P457" i="29"/>
  <c r="L457" i="29"/>
  <c r="U456" i="29"/>
  <c r="T456" i="29"/>
  <c r="S456" i="29"/>
  <c r="R456" i="29"/>
  <c r="Q456" i="29"/>
  <c r="P456" i="29"/>
  <c r="O456" i="29"/>
  <c r="N456" i="29"/>
  <c r="M456" i="29"/>
  <c r="L456" i="29"/>
  <c r="K456" i="29"/>
  <c r="J456" i="29"/>
  <c r="I456" i="29"/>
  <c r="H456" i="29"/>
  <c r="G456" i="29"/>
  <c r="U455" i="29"/>
  <c r="T455" i="29"/>
  <c r="S455" i="29"/>
  <c r="R455" i="29"/>
  <c r="Q455" i="29"/>
  <c r="P455" i="29"/>
  <c r="O455" i="29"/>
  <c r="N455" i="29"/>
  <c r="M455" i="29"/>
  <c r="L455" i="29"/>
  <c r="K455" i="29"/>
  <c r="J455" i="29"/>
  <c r="I455" i="29"/>
  <c r="H455" i="29"/>
  <c r="G455" i="29"/>
  <c r="U454" i="29"/>
  <c r="S454" i="29"/>
  <c r="P454" i="29"/>
  <c r="L454" i="29"/>
  <c r="U453" i="29"/>
  <c r="T453" i="29"/>
  <c r="S453" i="29"/>
  <c r="R453" i="29"/>
  <c r="Q453" i="29"/>
  <c r="P453" i="29"/>
  <c r="O453" i="29"/>
  <c r="N453" i="29"/>
  <c r="M453" i="29"/>
  <c r="L453" i="29"/>
  <c r="K453" i="29"/>
  <c r="J453" i="29"/>
  <c r="I453" i="29"/>
  <c r="H453" i="29"/>
  <c r="G453" i="29"/>
  <c r="U452" i="29"/>
  <c r="S452" i="29"/>
  <c r="P452" i="29"/>
  <c r="L452" i="29"/>
  <c r="U451" i="29"/>
  <c r="T451" i="29"/>
  <c r="S451" i="29"/>
  <c r="R451" i="29"/>
  <c r="Q451" i="29"/>
  <c r="P451" i="29"/>
  <c r="O451" i="29"/>
  <c r="N451" i="29"/>
  <c r="M451" i="29"/>
  <c r="L451" i="29"/>
  <c r="K451" i="29"/>
  <c r="J451" i="29"/>
  <c r="I451" i="29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L448" i="29"/>
  <c r="U447" i="29"/>
  <c r="T447" i="29"/>
  <c r="S447" i="29"/>
  <c r="R447" i="29"/>
  <c r="Q447" i="29"/>
  <c r="P447" i="29"/>
  <c r="O447" i="29"/>
  <c r="N447" i="29"/>
  <c r="M447" i="29"/>
  <c r="L447" i="29"/>
  <c r="K447" i="29"/>
  <c r="J447" i="29"/>
  <c r="I447" i="29"/>
  <c r="H447" i="29"/>
  <c r="G447" i="29"/>
  <c r="U446" i="29"/>
  <c r="T446" i="29"/>
  <c r="S446" i="29"/>
  <c r="R446" i="29"/>
  <c r="Q446" i="29"/>
  <c r="P446" i="29"/>
  <c r="O446" i="29"/>
  <c r="N446" i="29"/>
  <c r="M446" i="29"/>
  <c r="L446" i="29"/>
  <c r="K446" i="29"/>
  <c r="J446" i="29"/>
  <c r="I446" i="29"/>
  <c r="H446" i="29"/>
  <c r="G446" i="29"/>
  <c r="U445" i="29"/>
  <c r="S445" i="29"/>
  <c r="P445" i="29"/>
  <c r="L445" i="29"/>
  <c r="U444" i="29"/>
  <c r="T444" i="29"/>
  <c r="S444" i="29"/>
  <c r="R444" i="29"/>
  <c r="Q444" i="29"/>
  <c r="P444" i="29"/>
  <c r="O444" i="29"/>
  <c r="N444" i="29"/>
  <c r="M444" i="29"/>
  <c r="L444" i="29"/>
  <c r="K444" i="29"/>
  <c r="J444" i="29"/>
  <c r="I444" i="29"/>
  <c r="H444" i="29"/>
  <c r="G444" i="29"/>
  <c r="U443" i="29"/>
  <c r="S443" i="29"/>
  <c r="P443" i="29"/>
  <c r="L443" i="29"/>
  <c r="U442" i="29"/>
  <c r="T442" i="29"/>
  <c r="S442" i="29"/>
  <c r="R442" i="29"/>
  <c r="Q442" i="29"/>
  <c r="P442" i="29"/>
  <c r="O442" i="29"/>
  <c r="N442" i="29"/>
  <c r="M442" i="29"/>
  <c r="L442" i="29"/>
  <c r="K442" i="29"/>
  <c r="J442" i="29"/>
  <c r="I442" i="29"/>
  <c r="H442" i="29"/>
  <c r="G442" i="29"/>
  <c r="U441" i="29"/>
  <c r="S441" i="29"/>
  <c r="P441" i="29"/>
  <c r="L441" i="29"/>
  <c r="U440" i="29"/>
  <c r="T440" i="29"/>
  <c r="S440" i="29"/>
  <c r="R440" i="29"/>
  <c r="Q440" i="29"/>
  <c r="P440" i="29"/>
  <c r="O440" i="29"/>
  <c r="N440" i="29"/>
  <c r="M440" i="29"/>
  <c r="L440" i="29"/>
  <c r="K440" i="29"/>
  <c r="J440" i="29"/>
  <c r="I440" i="29"/>
  <c r="H440" i="29"/>
  <c r="G440" i="29"/>
  <c r="U439" i="29"/>
  <c r="S439" i="29"/>
  <c r="P439" i="29"/>
  <c r="L439" i="29"/>
  <c r="U438" i="29"/>
  <c r="T438" i="29"/>
  <c r="S438" i="29"/>
  <c r="R438" i="29"/>
  <c r="Q438" i="29"/>
  <c r="P438" i="29"/>
  <c r="O438" i="29"/>
  <c r="N438" i="29"/>
  <c r="M438" i="29"/>
  <c r="L438" i="29"/>
  <c r="K438" i="29"/>
  <c r="J438" i="29"/>
  <c r="I438" i="29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L435" i="29"/>
  <c r="U434" i="29"/>
  <c r="T434" i="29"/>
  <c r="S434" i="29"/>
  <c r="R434" i="29"/>
  <c r="Q434" i="29"/>
  <c r="P434" i="29"/>
  <c r="O434" i="29"/>
  <c r="N434" i="29"/>
  <c r="M434" i="29"/>
  <c r="L434" i="29"/>
  <c r="K434" i="29"/>
  <c r="J434" i="29"/>
  <c r="I434" i="29"/>
  <c r="H434" i="29"/>
  <c r="G434" i="29"/>
  <c r="U433" i="29"/>
  <c r="T433" i="29"/>
  <c r="S433" i="29"/>
  <c r="R433" i="29"/>
  <c r="Q433" i="29"/>
  <c r="P433" i="29"/>
  <c r="O433" i="29"/>
  <c r="N433" i="29"/>
  <c r="M433" i="29"/>
  <c r="L433" i="29"/>
  <c r="K433" i="29"/>
  <c r="J433" i="29"/>
  <c r="I433" i="29"/>
  <c r="H433" i="29"/>
  <c r="G433" i="29"/>
  <c r="U432" i="29"/>
  <c r="S432" i="29"/>
  <c r="P432" i="29"/>
  <c r="L432" i="29"/>
  <c r="U431" i="29"/>
  <c r="T431" i="29"/>
  <c r="S431" i="29"/>
  <c r="R431" i="29"/>
  <c r="Q431" i="29"/>
  <c r="P431" i="29"/>
  <c r="O431" i="29"/>
  <c r="N431" i="29"/>
  <c r="M431" i="29"/>
  <c r="L431" i="29"/>
  <c r="K431" i="29"/>
  <c r="J431" i="29"/>
  <c r="I431" i="29"/>
  <c r="H431" i="29"/>
  <c r="G431" i="29"/>
  <c r="U430" i="29"/>
  <c r="S430" i="29"/>
  <c r="P430" i="29"/>
  <c r="L430" i="29"/>
  <c r="U429" i="29"/>
  <c r="T429" i="29"/>
  <c r="S429" i="29"/>
  <c r="R429" i="29"/>
  <c r="Q429" i="29"/>
  <c r="P429" i="29"/>
  <c r="O429" i="29"/>
  <c r="N429" i="29"/>
  <c r="M429" i="29"/>
  <c r="L429" i="29"/>
  <c r="K429" i="29"/>
  <c r="J429" i="29"/>
  <c r="I429" i="29"/>
  <c r="H429" i="29"/>
  <c r="G429" i="29"/>
  <c r="U428" i="29"/>
  <c r="S428" i="29"/>
  <c r="P428" i="29"/>
  <c r="L428" i="29"/>
  <c r="U427" i="29"/>
  <c r="S427" i="29"/>
  <c r="P427" i="29"/>
  <c r="L427" i="29"/>
  <c r="U426" i="29"/>
  <c r="T426" i="29"/>
  <c r="S426" i="29"/>
  <c r="R426" i="29"/>
  <c r="Q426" i="29"/>
  <c r="P426" i="29"/>
  <c r="O426" i="29"/>
  <c r="N426" i="29"/>
  <c r="M426" i="29"/>
  <c r="L426" i="29"/>
  <c r="K426" i="29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U421" i="29"/>
  <c r="T421" i="29"/>
  <c r="S421" i="29"/>
  <c r="R421" i="29"/>
  <c r="Q421" i="29"/>
  <c r="P421" i="29"/>
  <c r="O421" i="29"/>
  <c r="N421" i="29"/>
  <c r="M421" i="29"/>
  <c r="L421" i="29"/>
  <c r="K421" i="29"/>
  <c r="J421" i="29"/>
  <c r="I421" i="29"/>
  <c r="H421" i="29"/>
  <c r="G421" i="29"/>
  <c r="U420" i="29"/>
  <c r="S420" i="29"/>
  <c r="P420" i="29"/>
  <c r="L420" i="29"/>
  <c r="U419" i="29"/>
  <c r="T419" i="29"/>
  <c r="S419" i="29"/>
  <c r="R419" i="29"/>
  <c r="Q419" i="29"/>
  <c r="P419" i="29"/>
  <c r="O419" i="29"/>
  <c r="N419" i="29"/>
  <c r="M419" i="29"/>
  <c r="L419" i="29"/>
  <c r="K419" i="29"/>
  <c r="J419" i="29"/>
  <c r="I419" i="29"/>
  <c r="H419" i="29"/>
  <c r="G419" i="29"/>
  <c r="U418" i="29"/>
  <c r="T418" i="29"/>
  <c r="S418" i="29"/>
  <c r="R418" i="29"/>
  <c r="Q418" i="29"/>
  <c r="P418" i="29"/>
  <c r="O418" i="29"/>
  <c r="N418" i="29"/>
  <c r="M418" i="29"/>
  <c r="L418" i="29"/>
  <c r="K418" i="29"/>
  <c r="J418" i="29"/>
  <c r="I418" i="29"/>
  <c r="H418" i="29"/>
  <c r="G418" i="29"/>
  <c r="U417" i="29"/>
  <c r="S417" i="29"/>
  <c r="P417" i="29"/>
  <c r="L417" i="29"/>
  <c r="U416" i="29"/>
  <c r="T416" i="29"/>
  <c r="S416" i="29"/>
  <c r="R416" i="29"/>
  <c r="Q416" i="29"/>
  <c r="P416" i="29"/>
  <c r="O416" i="29"/>
  <c r="N416" i="29"/>
  <c r="M416" i="29"/>
  <c r="L416" i="29"/>
  <c r="K416" i="29"/>
  <c r="J416" i="29"/>
  <c r="I416" i="29"/>
  <c r="H416" i="29"/>
  <c r="G416" i="29"/>
  <c r="U415" i="29"/>
  <c r="S415" i="29"/>
  <c r="P415" i="29"/>
  <c r="L415" i="29"/>
  <c r="U414" i="29"/>
  <c r="T414" i="29"/>
  <c r="S414" i="29"/>
  <c r="R414" i="29"/>
  <c r="Q414" i="29"/>
  <c r="P414" i="29"/>
  <c r="O414" i="29"/>
  <c r="N414" i="29"/>
  <c r="M414" i="29"/>
  <c r="L414" i="29"/>
  <c r="K414" i="29"/>
  <c r="J414" i="29"/>
  <c r="I414" i="29"/>
  <c r="U413" i="29"/>
  <c r="S413" i="29"/>
  <c r="P413" i="29"/>
  <c r="L413" i="29"/>
  <c r="U412" i="29"/>
  <c r="S412" i="29"/>
  <c r="P412" i="29"/>
  <c r="L412" i="29"/>
  <c r="U411" i="29"/>
  <c r="T411" i="29"/>
  <c r="S411" i="29"/>
  <c r="R411" i="29"/>
  <c r="Q411" i="29"/>
  <c r="P411" i="29"/>
  <c r="O411" i="29"/>
  <c r="N411" i="29"/>
  <c r="M411" i="29"/>
  <c r="L411" i="29"/>
  <c r="K411" i="29"/>
  <c r="J411" i="29"/>
  <c r="I411" i="29"/>
  <c r="H411" i="29"/>
  <c r="G411" i="29"/>
  <c r="U410" i="29"/>
  <c r="S410" i="29"/>
  <c r="P410" i="29"/>
  <c r="L410" i="29"/>
  <c r="U409" i="29"/>
  <c r="T409" i="29"/>
  <c r="S409" i="29"/>
  <c r="R409" i="29"/>
  <c r="Q409" i="29"/>
  <c r="P409" i="29"/>
  <c r="O409" i="29"/>
  <c r="N409" i="29"/>
  <c r="M409" i="29"/>
  <c r="L409" i="29"/>
  <c r="K409" i="29"/>
  <c r="J409" i="29"/>
  <c r="I409" i="29"/>
  <c r="H409" i="29"/>
  <c r="G409" i="29"/>
  <c r="U408" i="29"/>
  <c r="S408" i="29"/>
  <c r="P408" i="29"/>
  <c r="L408" i="29"/>
  <c r="U407" i="29"/>
  <c r="T407" i="29"/>
  <c r="S407" i="29"/>
  <c r="R407" i="29"/>
  <c r="Q407" i="29"/>
  <c r="P407" i="29"/>
  <c r="O407" i="29"/>
  <c r="N407" i="29"/>
  <c r="M407" i="29"/>
  <c r="L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L405" i="29"/>
  <c r="U404" i="29"/>
  <c r="T404" i="29"/>
  <c r="S404" i="29"/>
  <c r="R404" i="29"/>
  <c r="Q404" i="29"/>
  <c r="P404" i="29"/>
  <c r="O404" i="29"/>
  <c r="N404" i="29"/>
  <c r="M404" i="29"/>
  <c r="L404" i="29"/>
  <c r="K404" i="29"/>
  <c r="J404" i="29"/>
  <c r="I404" i="29"/>
  <c r="H404" i="29"/>
  <c r="G404" i="29"/>
  <c r="U403" i="29"/>
  <c r="S403" i="29"/>
  <c r="P403" i="29"/>
  <c r="L403" i="29"/>
  <c r="U402" i="29"/>
  <c r="S402" i="29"/>
  <c r="P402" i="29"/>
  <c r="L402" i="29"/>
  <c r="U401" i="29"/>
  <c r="T401" i="29"/>
  <c r="S401" i="29"/>
  <c r="R401" i="29"/>
  <c r="Q401" i="29"/>
  <c r="P401" i="29"/>
  <c r="O401" i="29"/>
  <c r="N401" i="29"/>
  <c r="M401" i="29"/>
  <c r="L401" i="29"/>
  <c r="K401" i="29"/>
  <c r="J401" i="29"/>
  <c r="I401" i="29"/>
  <c r="H401" i="29"/>
  <c r="G401" i="29"/>
  <c r="U400" i="29"/>
  <c r="T400" i="29"/>
  <c r="S400" i="29"/>
  <c r="R400" i="29"/>
  <c r="Q400" i="29"/>
  <c r="P400" i="29"/>
  <c r="O400" i="29"/>
  <c r="N400" i="29"/>
  <c r="M400" i="29"/>
  <c r="L400" i="29"/>
  <c r="K400" i="29"/>
  <c r="J400" i="29"/>
  <c r="I400" i="29"/>
  <c r="H400" i="29"/>
  <c r="G400" i="29"/>
  <c r="L399" i="29"/>
  <c r="U398" i="29"/>
  <c r="T398" i="29"/>
  <c r="S398" i="29"/>
  <c r="R398" i="29"/>
  <c r="Q398" i="29"/>
  <c r="P398" i="29"/>
  <c r="O398" i="29"/>
  <c r="N398" i="29"/>
  <c r="M398" i="29"/>
  <c r="L398" i="29"/>
  <c r="K398" i="29"/>
  <c r="J398" i="29"/>
  <c r="I398" i="29"/>
  <c r="H398" i="29"/>
  <c r="G398" i="29"/>
  <c r="U397" i="29"/>
  <c r="S397" i="29"/>
  <c r="P397" i="29"/>
  <c r="L397" i="29"/>
  <c r="U396" i="29"/>
  <c r="T396" i="29"/>
  <c r="S396" i="29"/>
  <c r="R396" i="29"/>
  <c r="Q396" i="29"/>
  <c r="P396" i="29"/>
  <c r="O396" i="29"/>
  <c r="N396" i="29"/>
  <c r="M396" i="29"/>
  <c r="L396" i="29"/>
  <c r="K396" i="29"/>
  <c r="J396" i="29"/>
  <c r="I396" i="29"/>
  <c r="H396" i="29"/>
  <c r="G396" i="29"/>
  <c r="U395" i="29"/>
  <c r="S395" i="29"/>
  <c r="P395" i="29"/>
  <c r="L395" i="29"/>
  <c r="U394" i="29"/>
  <c r="S394" i="29"/>
  <c r="P394" i="29"/>
  <c r="L394" i="29"/>
  <c r="U393" i="29"/>
  <c r="T393" i="29"/>
  <c r="S393" i="29"/>
  <c r="R393" i="29"/>
  <c r="Q393" i="29"/>
  <c r="P393" i="29"/>
  <c r="O393" i="29"/>
  <c r="N393" i="29"/>
  <c r="M393" i="29"/>
  <c r="L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U387" i="29"/>
  <c r="T387" i="29"/>
  <c r="S387" i="29"/>
  <c r="R387" i="29"/>
  <c r="Q387" i="29"/>
  <c r="P387" i="29"/>
  <c r="O387" i="29"/>
  <c r="N387" i="29"/>
  <c r="M387" i="29"/>
  <c r="L387" i="29"/>
  <c r="K387" i="29"/>
  <c r="J387" i="29"/>
  <c r="I387" i="29"/>
  <c r="H387" i="29"/>
  <c r="G387" i="29"/>
  <c r="U386" i="29"/>
  <c r="S386" i="29"/>
  <c r="P386" i="29"/>
  <c r="L386" i="29"/>
  <c r="U385" i="29"/>
  <c r="T385" i="29"/>
  <c r="S385" i="29"/>
  <c r="R385" i="29"/>
  <c r="Q385" i="29"/>
  <c r="P385" i="29"/>
  <c r="O385" i="29"/>
  <c r="N385" i="29"/>
  <c r="M385" i="29"/>
  <c r="L385" i="29"/>
  <c r="K385" i="29"/>
  <c r="J385" i="29"/>
  <c r="I385" i="29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U376" i="29"/>
  <c r="T376" i="29"/>
  <c r="S376" i="29"/>
  <c r="R376" i="29"/>
  <c r="Q376" i="29"/>
  <c r="P376" i="29"/>
  <c r="O376" i="29"/>
  <c r="N376" i="29"/>
  <c r="M376" i="29"/>
  <c r="L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U372" i="29"/>
  <c r="T372" i="29"/>
  <c r="S372" i="29"/>
  <c r="R372" i="29"/>
  <c r="Q372" i="29"/>
  <c r="P372" i="29"/>
  <c r="O372" i="29"/>
  <c r="N372" i="29"/>
  <c r="M372" i="29"/>
  <c r="L372" i="29"/>
  <c r="K372" i="29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U367" i="29"/>
  <c r="T367" i="29"/>
  <c r="S367" i="29"/>
  <c r="R367" i="29"/>
  <c r="Q367" i="29"/>
  <c r="P367" i="29"/>
  <c r="O367" i="29"/>
  <c r="N367" i="29"/>
  <c r="M367" i="29"/>
  <c r="L367" i="29"/>
  <c r="K367" i="29"/>
  <c r="J367" i="29"/>
  <c r="I367" i="29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Q364" i="29"/>
  <c r="P364" i="29"/>
  <c r="N364" i="29"/>
  <c r="M364" i="29"/>
  <c r="L364" i="29"/>
  <c r="J364" i="29"/>
  <c r="U363" i="29"/>
  <c r="T363" i="29"/>
  <c r="S363" i="29"/>
  <c r="R363" i="29"/>
  <c r="Q363" i="29"/>
  <c r="P363" i="29"/>
  <c r="O363" i="29"/>
  <c r="N363" i="29"/>
  <c r="M363" i="29"/>
  <c r="L363" i="29"/>
  <c r="K363" i="29"/>
  <c r="J363" i="29"/>
  <c r="I363" i="29"/>
  <c r="H363" i="29"/>
  <c r="G363" i="29"/>
  <c r="U362" i="29"/>
  <c r="S362" i="29"/>
  <c r="P362" i="29"/>
  <c r="L362" i="29"/>
  <c r="J362" i="29"/>
  <c r="U361" i="29"/>
  <c r="T361" i="29"/>
  <c r="S361" i="29"/>
  <c r="R361" i="29"/>
  <c r="Q361" i="29"/>
  <c r="P361" i="29"/>
  <c r="O361" i="29"/>
  <c r="N361" i="29"/>
  <c r="M361" i="29"/>
  <c r="L361" i="29"/>
  <c r="K361" i="29"/>
  <c r="J361" i="29"/>
  <c r="I361" i="29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U357" i="29"/>
  <c r="T357" i="29"/>
  <c r="S357" i="29"/>
  <c r="R357" i="29"/>
  <c r="Q357" i="29"/>
  <c r="P357" i="29"/>
  <c r="O357" i="29"/>
  <c r="N357" i="29"/>
  <c r="M357" i="29"/>
  <c r="L357" i="29"/>
  <c r="K357" i="29"/>
  <c r="J357" i="29"/>
  <c r="I357" i="29"/>
  <c r="H357" i="29"/>
  <c r="G357" i="29"/>
  <c r="U356" i="29"/>
  <c r="T356" i="29"/>
  <c r="S356" i="29"/>
  <c r="R356" i="29"/>
  <c r="Q356" i="29"/>
  <c r="P356" i="29"/>
  <c r="O356" i="29"/>
  <c r="N356" i="29"/>
  <c r="M356" i="29"/>
  <c r="L356" i="29"/>
  <c r="K356" i="29"/>
  <c r="J356" i="29"/>
  <c r="I356" i="29"/>
  <c r="H356" i="29"/>
  <c r="G356" i="29"/>
  <c r="U355" i="29"/>
  <c r="T355" i="29"/>
  <c r="S355" i="29"/>
  <c r="R355" i="29"/>
  <c r="Q355" i="29"/>
  <c r="P355" i="29"/>
  <c r="O355" i="29"/>
  <c r="N355" i="29"/>
  <c r="M355" i="29"/>
  <c r="L355" i="29"/>
  <c r="K355" i="29"/>
  <c r="J355" i="29"/>
  <c r="I355" i="29"/>
  <c r="H355" i="29"/>
  <c r="G355" i="29"/>
  <c r="U354" i="29"/>
  <c r="S354" i="29"/>
  <c r="P354" i="29"/>
  <c r="L354" i="29"/>
  <c r="U353" i="29"/>
  <c r="T353" i="29"/>
  <c r="S353" i="29"/>
  <c r="R353" i="29"/>
  <c r="Q353" i="29"/>
  <c r="P353" i="29"/>
  <c r="O353" i="29"/>
  <c r="N353" i="29"/>
  <c r="M353" i="29"/>
  <c r="L353" i="29"/>
  <c r="K353" i="29"/>
  <c r="J353" i="29"/>
  <c r="I353" i="29"/>
  <c r="H353" i="29"/>
  <c r="G353" i="29"/>
  <c r="U352" i="29"/>
  <c r="T352" i="29"/>
  <c r="S352" i="29"/>
  <c r="R352" i="29"/>
  <c r="Q352" i="29"/>
  <c r="P352" i="29"/>
  <c r="O352" i="29"/>
  <c r="N352" i="29"/>
  <c r="M352" i="29"/>
  <c r="L352" i="29"/>
  <c r="K352" i="29"/>
  <c r="J352" i="29"/>
  <c r="I352" i="29"/>
  <c r="H352" i="29"/>
  <c r="G352" i="29"/>
  <c r="U351" i="29"/>
  <c r="S351" i="29"/>
  <c r="P351" i="29"/>
  <c r="L351" i="29"/>
  <c r="U350" i="29"/>
  <c r="T350" i="29"/>
  <c r="S350" i="29"/>
  <c r="R350" i="29"/>
  <c r="Q350" i="29"/>
  <c r="P350" i="29"/>
  <c r="O350" i="29"/>
  <c r="N350" i="29"/>
  <c r="M350" i="29"/>
  <c r="L350" i="29"/>
  <c r="K350" i="29"/>
  <c r="J350" i="29"/>
  <c r="I350" i="29"/>
  <c r="H350" i="29"/>
  <c r="G350" i="29"/>
  <c r="U349" i="29"/>
  <c r="T349" i="29"/>
  <c r="S349" i="29"/>
  <c r="R349" i="29"/>
  <c r="Q349" i="29"/>
  <c r="P349" i="29"/>
  <c r="O349" i="29"/>
  <c r="N349" i="29"/>
  <c r="M349" i="29"/>
  <c r="L349" i="29"/>
  <c r="K349" i="29"/>
  <c r="J349" i="29"/>
  <c r="I349" i="29"/>
  <c r="H349" i="29"/>
  <c r="G349" i="29"/>
  <c r="L348" i="29"/>
  <c r="U347" i="29"/>
  <c r="T347" i="29"/>
  <c r="S347" i="29"/>
  <c r="R347" i="29"/>
  <c r="Q347" i="29"/>
  <c r="P347" i="29"/>
  <c r="O347" i="29"/>
  <c r="N347" i="29"/>
  <c r="M347" i="29"/>
  <c r="L347" i="29"/>
  <c r="K347" i="29"/>
  <c r="J347" i="29"/>
  <c r="I347" i="29"/>
  <c r="H347" i="29"/>
  <c r="G347" i="29"/>
  <c r="U346" i="29"/>
  <c r="S346" i="29"/>
  <c r="P346" i="29"/>
  <c r="L346" i="29"/>
  <c r="U345" i="29"/>
  <c r="T345" i="29"/>
  <c r="S345" i="29"/>
  <c r="R345" i="29"/>
  <c r="Q345" i="29"/>
  <c r="P345" i="29"/>
  <c r="O345" i="29"/>
  <c r="N345" i="29"/>
  <c r="M345" i="29"/>
  <c r="L345" i="29"/>
  <c r="K345" i="29"/>
  <c r="J345" i="29"/>
  <c r="I345" i="29"/>
  <c r="H345" i="29"/>
  <c r="G345" i="29"/>
  <c r="U344" i="29"/>
  <c r="S344" i="29"/>
  <c r="P344" i="29"/>
  <c r="L344" i="29"/>
  <c r="U343" i="29"/>
  <c r="T343" i="29"/>
  <c r="S343" i="29"/>
  <c r="R343" i="29"/>
  <c r="Q343" i="29"/>
  <c r="P343" i="29"/>
  <c r="O343" i="29"/>
  <c r="N343" i="29"/>
  <c r="M343" i="29"/>
  <c r="L343" i="29"/>
  <c r="K343" i="29"/>
  <c r="J343" i="29"/>
  <c r="I343" i="29"/>
  <c r="H343" i="29"/>
  <c r="G343" i="29"/>
  <c r="U342" i="29"/>
  <c r="T342" i="29"/>
  <c r="S342" i="29"/>
  <c r="R342" i="29"/>
  <c r="Q342" i="29"/>
  <c r="P342" i="29"/>
  <c r="O342" i="29"/>
  <c r="N342" i="29"/>
  <c r="M342" i="29"/>
  <c r="L342" i="29"/>
  <c r="K342" i="29"/>
  <c r="J342" i="29"/>
  <c r="I342" i="29"/>
  <c r="H342" i="29"/>
  <c r="G342" i="29"/>
  <c r="U341" i="29"/>
  <c r="S341" i="29"/>
  <c r="P341" i="29"/>
  <c r="L341" i="29"/>
  <c r="U340" i="29"/>
  <c r="T340" i="29"/>
  <c r="S340" i="29"/>
  <c r="R340" i="29"/>
  <c r="Q340" i="29"/>
  <c r="P340" i="29"/>
  <c r="O340" i="29"/>
  <c r="N340" i="29"/>
  <c r="M340" i="29"/>
  <c r="L340" i="29"/>
  <c r="K340" i="29"/>
  <c r="J340" i="29"/>
  <c r="I340" i="29"/>
  <c r="H340" i="29"/>
  <c r="G340" i="29"/>
  <c r="U339" i="29"/>
  <c r="T339" i="29"/>
  <c r="S339" i="29"/>
  <c r="R339" i="29"/>
  <c r="Q339" i="29"/>
  <c r="P339" i="29"/>
  <c r="O339" i="29"/>
  <c r="N339" i="29"/>
  <c r="M339" i="29"/>
  <c r="L339" i="29"/>
  <c r="K339" i="29"/>
  <c r="J339" i="29"/>
  <c r="I339" i="29"/>
  <c r="H339" i="29"/>
  <c r="G339" i="29"/>
  <c r="U338" i="29"/>
  <c r="S338" i="29"/>
  <c r="P338" i="29"/>
  <c r="L338" i="29"/>
  <c r="U337" i="29"/>
  <c r="T337" i="29"/>
  <c r="S337" i="29"/>
  <c r="R337" i="29"/>
  <c r="Q337" i="29"/>
  <c r="P337" i="29"/>
  <c r="O337" i="29"/>
  <c r="N337" i="29"/>
  <c r="M337" i="29"/>
  <c r="L337" i="29"/>
  <c r="K337" i="29"/>
  <c r="J337" i="29"/>
  <c r="I337" i="29"/>
  <c r="H337" i="29"/>
  <c r="G337" i="29"/>
  <c r="U336" i="29"/>
  <c r="S336" i="29"/>
  <c r="P336" i="29"/>
  <c r="L336" i="29"/>
  <c r="U335" i="29"/>
  <c r="T335" i="29"/>
  <c r="S335" i="29"/>
  <c r="R335" i="29"/>
  <c r="Q335" i="29"/>
  <c r="P335" i="29"/>
  <c r="O335" i="29"/>
  <c r="N335" i="29"/>
  <c r="M335" i="29"/>
  <c r="L335" i="29"/>
  <c r="K335" i="29"/>
  <c r="J335" i="29"/>
  <c r="I335" i="29"/>
  <c r="H335" i="29"/>
  <c r="G335" i="29"/>
  <c r="U334" i="29"/>
  <c r="S334" i="29"/>
  <c r="P334" i="29"/>
  <c r="L334" i="29"/>
  <c r="U333" i="29"/>
  <c r="T333" i="29"/>
  <c r="S333" i="29"/>
  <c r="R333" i="29"/>
  <c r="Q333" i="29"/>
  <c r="P333" i="29"/>
  <c r="O333" i="29"/>
  <c r="N333" i="29"/>
  <c r="M333" i="29"/>
  <c r="L333" i="29"/>
  <c r="K333" i="29"/>
  <c r="J333" i="29"/>
  <c r="I333" i="29"/>
  <c r="H333" i="29"/>
  <c r="G333" i="29"/>
  <c r="U332" i="29"/>
  <c r="T332" i="29"/>
  <c r="S332" i="29"/>
  <c r="R332" i="29"/>
  <c r="Q332" i="29"/>
  <c r="P332" i="29"/>
  <c r="O332" i="29"/>
  <c r="N332" i="29"/>
  <c r="M332" i="29"/>
  <c r="L332" i="29"/>
  <c r="K332" i="29"/>
  <c r="J332" i="29"/>
  <c r="I332" i="29"/>
  <c r="H332" i="29"/>
  <c r="G332" i="29"/>
  <c r="U331" i="29"/>
  <c r="S331" i="29"/>
  <c r="P331" i="29"/>
  <c r="L331" i="29"/>
  <c r="U330" i="29"/>
  <c r="T330" i="29"/>
  <c r="S330" i="29"/>
  <c r="R330" i="29"/>
  <c r="Q330" i="29"/>
  <c r="P330" i="29"/>
  <c r="O330" i="29"/>
  <c r="N330" i="29"/>
  <c r="M330" i="29"/>
  <c r="L330" i="29"/>
  <c r="K330" i="29"/>
  <c r="J330" i="29"/>
  <c r="I330" i="29"/>
  <c r="H330" i="29"/>
  <c r="G330" i="29"/>
  <c r="U329" i="29"/>
  <c r="S329" i="29"/>
  <c r="P329" i="29"/>
  <c r="L329" i="29"/>
  <c r="U328" i="29"/>
  <c r="T328" i="29"/>
  <c r="S328" i="29"/>
  <c r="R328" i="29"/>
  <c r="Q328" i="29"/>
  <c r="P328" i="29"/>
  <c r="O328" i="29"/>
  <c r="N328" i="29"/>
  <c r="M328" i="29"/>
  <c r="L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L325" i="29"/>
  <c r="U324" i="29"/>
  <c r="T324" i="29"/>
  <c r="S324" i="29"/>
  <c r="R324" i="29"/>
  <c r="Q324" i="29"/>
  <c r="P324" i="29"/>
  <c r="O324" i="29"/>
  <c r="N324" i="29"/>
  <c r="M324" i="29"/>
  <c r="L324" i="29"/>
  <c r="K324" i="29"/>
  <c r="J324" i="29"/>
  <c r="I324" i="29"/>
  <c r="H324" i="29"/>
  <c r="G324" i="29"/>
  <c r="U323" i="29"/>
  <c r="S323" i="29"/>
  <c r="P323" i="29"/>
  <c r="L323" i="29"/>
  <c r="U322" i="29"/>
  <c r="T322" i="29"/>
  <c r="S322" i="29"/>
  <c r="R322" i="29"/>
  <c r="Q322" i="29"/>
  <c r="P322" i="29"/>
  <c r="O322" i="29"/>
  <c r="N322" i="29"/>
  <c r="M322" i="29"/>
  <c r="L322" i="29"/>
  <c r="K322" i="29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U318" i="29"/>
  <c r="T318" i="29"/>
  <c r="S318" i="29"/>
  <c r="R318" i="29"/>
  <c r="Q318" i="29"/>
  <c r="P318" i="29"/>
  <c r="O318" i="29"/>
  <c r="N318" i="29"/>
  <c r="M318" i="29"/>
  <c r="L318" i="29"/>
  <c r="K318" i="29"/>
  <c r="J318" i="29"/>
  <c r="I318" i="29"/>
  <c r="H318" i="29"/>
  <c r="G318" i="29"/>
  <c r="U317" i="29"/>
  <c r="T317" i="29"/>
  <c r="S317" i="29"/>
  <c r="R317" i="29"/>
  <c r="Q317" i="29"/>
  <c r="P317" i="29"/>
  <c r="O317" i="29"/>
  <c r="N317" i="29"/>
  <c r="M317" i="29"/>
  <c r="L317" i="29"/>
  <c r="K317" i="29"/>
  <c r="J317" i="29"/>
  <c r="I317" i="29"/>
  <c r="H317" i="29"/>
  <c r="G317" i="29"/>
  <c r="U316" i="29"/>
  <c r="S316" i="29"/>
  <c r="P316" i="29"/>
  <c r="L316" i="29"/>
  <c r="U315" i="29"/>
  <c r="T315" i="29"/>
  <c r="S315" i="29"/>
  <c r="R315" i="29"/>
  <c r="Q315" i="29"/>
  <c r="P315" i="29"/>
  <c r="O315" i="29"/>
  <c r="N315" i="29"/>
  <c r="M315" i="29"/>
  <c r="L315" i="29"/>
  <c r="K315" i="29"/>
  <c r="J315" i="29"/>
  <c r="I315" i="29"/>
  <c r="H315" i="29"/>
  <c r="G315" i="29"/>
  <c r="U314" i="29"/>
  <c r="S314" i="29"/>
  <c r="P314" i="29"/>
  <c r="L314" i="29"/>
  <c r="U313" i="29"/>
  <c r="T313" i="29"/>
  <c r="S313" i="29"/>
  <c r="R313" i="29"/>
  <c r="Q313" i="29"/>
  <c r="P313" i="29"/>
  <c r="O313" i="29"/>
  <c r="N313" i="29"/>
  <c r="M313" i="29"/>
  <c r="L313" i="29"/>
  <c r="K313" i="29"/>
  <c r="J313" i="29"/>
  <c r="I313" i="29"/>
  <c r="H313" i="29"/>
  <c r="G313" i="29"/>
  <c r="U312" i="29"/>
  <c r="T312" i="29"/>
  <c r="S312" i="29"/>
  <c r="R312" i="29"/>
  <c r="Q312" i="29"/>
  <c r="P312" i="29"/>
  <c r="O312" i="29"/>
  <c r="N312" i="29"/>
  <c r="M312" i="29"/>
  <c r="L312" i="29"/>
  <c r="K312" i="29"/>
  <c r="J312" i="29"/>
  <c r="I312" i="29"/>
  <c r="H312" i="29"/>
  <c r="G312" i="29"/>
  <c r="U311" i="29"/>
  <c r="S311" i="29"/>
  <c r="P311" i="29"/>
  <c r="L311" i="29"/>
  <c r="U310" i="29"/>
  <c r="T310" i="29"/>
  <c r="S310" i="29"/>
  <c r="R310" i="29"/>
  <c r="Q310" i="29"/>
  <c r="P310" i="29"/>
  <c r="O310" i="29"/>
  <c r="N310" i="29"/>
  <c r="M310" i="29"/>
  <c r="L310" i="29"/>
  <c r="K310" i="29"/>
  <c r="J310" i="29"/>
  <c r="I310" i="29"/>
  <c r="H310" i="29"/>
  <c r="G310" i="29"/>
  <c r="U309" i="29"/>
  <c r="T309" i="29"/>
  <c r="S309" i="29"/>
  <c r="R309" i="29"/>
  <c r="Q309" i="29"/>
  <c r="P309" i="29"/>
  <c r="O309" i="29"/>
  <c r="N309" i="29"/>
  <c r="M309" i="29"/>
  <c r="L309" i="29"/>
  <c r="K309" i="29"/>
  <c r="J309" i="29"/>
  <c r="I309" i="29"/>
  <c r="H309" i="29"/>
  <c r="G309" i="29"/>
  <c r="U308" i="29"/>
  <c r="S308" i="29"/>
  <c r="P308" i="29"/>
  <c r="L308" i="29"/>
  <c r="U307" i="29"/>
  <c r="T307" i="29"/>
  <c r="S307" i="29"/>
  <c r="R307" i="29"/>
  <c r="Q307" i="29"/>
  <c r="P307" i="29"/>
  <c r="O307" i="29"/>
  <c r="N307" i="29"/>
  <c r="M307" i="29"/>
  <c r="L307" i="29"/>
  <c r="K307" i="29"/>
  <c r="J307" i="29"/>
  <c r="I307" i="29"/>
  <c r="H307" i="29"/>
  <c r="G307" i="29"/>
  <c r="U306" i="29"/>
  <c r="S306" i="29"/>
  <c r="P306" i="29"/>
  <c r="L306" i="29"/>
  <c r="U305" i="29"/>
  <c r="S305" i="29"/>
  <c r="P305" i="29"/>
  <c r="L305" i="29"/>
  <c r="U304" i="29"/>
  <c r="T304" i="29"/>
  <c r="S304" i="29"/>
  <c r="R304" i="29"/>
  <c r="Q304" i="29"/>
  <c r="P304" i="29"/>
  <c r="O304" i="29"/>
  <c r="N304" i="29"/>
  <c r="M304" i="29"/>
  <c r="L304" i="29"/>
  <c r="K304" i="29"/>
  <c r="J304" i="29"/>
  <c r="I304" i="29"/>
  <c r="H304" i="29"/>
  <c r="G304" i="29"/>
  <c r="U303" i="29"/>
  <c r="S303" i="29"/>
  <c r="P303" i="29"/>
  <c r="L303" i="29"/>
  <c r="U302" i="29"/>
  <c r="T302" i="29"/>
  <c r="S302" i="29"/>
  <c r="R302" i="29"/>
  <c r="Q302" i="29"/>
  <c r="P302" i="29"/>
  <c r="O302" i="29"/>
  <c r="N302" i="29"/>
  <c r="M302" i="29"/>
  <c r="L302" i="29"/>
  <c r="K302" i="29"/>
  <c r="J302" i="29"/>
  <c r="I302" i="29"/>
  <c r="H302" i="29"/>
  <c r="G302" i="29"/>
  <c r="U301" i="29"/>
  <c r="S301" i="29"/>
  <c r="P301" i="29"/>
  <c r="L301" i="29"/>
  <c r="U300" i="29"/>
  <c r="S300" i="29"/>
  <c r="P300" i="29"/>
  <c r="L300" i="29"/>
  <c r="U299" i="29"/>
  <c r="T299" i="29"/>
  <c r="S299" i="29"/>
  <c r="R299" i="29"/>
  <c r="Q299" i="29"/>
  <c r="P299" i="29"/>
  <c r="O299" i="29"/>
  <c r="N299" i="29"/>
  <c r="M299" i="29"/>
  <c r="L299" i="29"/>
  <c r="K299" i="29"/>
  <c r="J299" i="29"/>
  <c r="I299" i="29"/>
  <c r="H299" i="29"/>
  <c r="G299" i="29"/>
  <c r="U298" i="29"/>
  <c r="S298" i="29"/>
  <c r="P298" i="29"/>
  <c r="L298" i="29"/>
  <c r="U297" i="29"/>
  <c r="T297" i="29"/>
  <c r="S297" i="29"/>
  <c r="R297" i="29"/>
  <c r="Q297" i="29"/>
  <c r="P297" i="29"/>
  <c r="O297" i="29"/>
  <c r="N297" i="29"/>
  <c r="M297" i="29"/>
  <c r="L297" i="29"/>
  <c r="K297" i="29"/>
  <c r="J297" i="29"/>
  <c r="I297" i="29"/>
  <c r="H297" i="29"/>
  <c r="G297" i="29"/>
  <c r="U296" i="29"/>
  <c r="T296" i="29"/>
  <c r="S296" i="29"/>
  <c r="R296" i="29"/>
  <c r="Q296" i="29"/>
  <c r="P296" i="29"/>
  <c r="O296" i="29"/>
  <c r="N296" i="29"/>
  <c r="M296" i="29"/>
  <c r="L296" i="29"/>
  <c r="K296" i="29"/>
  <c r="J296" i="29"/>
  <c r="I296" i="29"/>
  <c r="H296" i="29"/>
  <c r="G296" i="29"/>
  <c r="U295" i="29"/>
  <c r="S295" i="29"/>
  <c r="P295" i="29"/>
  <c r="L295" i="29"/>
  <c r="U294" i="29"/>
  <c r="T294" i="29"/>
  <c r="S294" i="29"/>
  <c r="R294" i="29"/>
  <c r="Q294" i="29"/>
  <c r="P294" i="29"/>
  <c r="O294" i="29"/>
  <c r="N294" i="29"/>
  <c r="M294" i="29"/>
  <c r="L294" i="29"/>
  <c r="K294" i="29"/>
  <c r="J294" i="29"/>
  <c r="I294" i="29"/>
  <c r="H294" i="29"/>
  <c r="G294" i="29"/>
  <c r="U293" i="29"/>
  <c r="S293" i="29"/>
  <c r="P293" i="29"/>
  <c r="L293" i="29"/>
  <c r="U292" i="29"/>
  <c r="S292" i="29"/>
  <c r="P292" i="29"/>
  <c r="L292" i="29"/>
  <c r="U291" i="29"/>
  <c r="T291" i="29"/>
  <c r="S291" i="29"/>
  <c r="R291" i="29"/>
  <c r="Q291" i="29"/>
  <c r="P291" i="29"/>
  <c r="O291" i="29"/>
  <c r="N291" i="29"/>
  <c r="M291" i="29"/>
  <c r="L291" i="29"/>
  <c r="K291" i="29"/>
  <c r="J291" i="29"/>
  <c r="I291" i="29"/>
  <c r="H291" i="29"/>
  <c r="G291" i="29"/>
  <c r="U290" i="29"/>
  <c r="T290" i="29"/>
  <c r="S290" i="29"/>
  <c r="R290" i="29"/>
  <c r="Q290" i="29"/>
  <c r="P290" i="29"/>
  <c r="O290" i="29"/>
  <c r="N290" i="29"/>
  <c r="M290" i="29"/>
  <c r="L290" i="29"/>
  <c r="K290" i="29"/>
  <c r="J290" i="29"/>
  <c r="I290" i="29"/>
  <c r="H290" i="29"/>
  <c r="G290" i="29"/>
  <c r="U289" i="29"/>
  <c r="S289" i="29"/>
  <c r="P289" i="29"/>
  <c r="L289" i="29"/>
  <c r="U288" i="29"/>
  <c r="T288" i="29"/>
  <c r="S288" i="29"/>
  <c r="R288" i="29"/>
  <c r="Q288" i="29"/>
  <c r="P288" i="29"/>
  <c r="O288" i="29"/>
  <c r="N288" i="29"/>
  <c r="M288" i="29"/>
  <c r="L288" i="29"/>
  <c r="K288" i="29"/>
  <c r="J288" i="29"/>
  <c r="I288" i="29"/>
  <c r="H288" i="29"/>
  <c r="G288" i="29"/>
  <c r="U287" i="29"/>
  <c r="S287" i="29"/>
  <c r="P287" i="29"/>
  <c r="L287" i="29"/>
  <c r="U286" i="29"/>
  <c r="T286" i="29"/>
  <c r="S286" i="29"/>
  <c r="R286" i="29"/>
  <c r="Q286" i="29"/>
  <c r="P286" i="29"/>
  <c r="O286" i="29"/>
  <c r="N286" i="29"/>
  <c r="M286" i="29"/>
  <c r="L286" i="29"/>
  <c r="K286" i="29"/>
  <c r="J286" i="29"/>
  <c r="I286" i="29"/>
  <c r="H286" i="29"/>
  <c r="G286" i="29"/>
  <c r="U285" i="29"/>
  <c r="S285" i="29"/>
  <c r="P285" i="29"/>
  <c r="L285" i="29"/>
  <c r="U284" i="29"/>
  <c r="S284" i="29"/>
  <c r="P284" i="29"/>
  <c r="L284" i="29"/>
  <c r="U283" i="29"/>
  <c r="T283" i="29"/>
  <c r="S283" i="29"/>
  <c r="R283" i="29"/>
  <c r="Q283" i="29"/>
  <c r="P283" i="29"/>
  <c r="O283" i="29"/>
  <c r="N283" i="29"/>
  <c r="M283" i="29"/>
  <c r="L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U279" i="29"/>
  <c r="T279" i="29"/>
  <c r="S279" i="29"/>
  <c r="R279" i="29"/>
  <c r="Q279" i="29"/>
  <c r="P279" i="29"/>
  <c r="O279" i="29"/>
  <c r="N279" i="29"/>
  <c r="M279" i="29"/>
  <c r="L279" i="29"/>
  <c r="K279" i="29"/>
  <c r="J279" i="29"/>
  <c r="I279" i="29"/>
  <c r="H279" i="29"/>
  <c r="G279" i="29"/>
  <c r="U278" i="29"/>
  <c r="S278" i="29"/>
  <c r="P278" i="29"/>
  <c r="L278" i="29"/>
  <c r="U277" i="29"/>
  <c r="T277" i="29"/>
  <c r="S277" i="29"/>
  <c r="R277" i="29"/>
  <c r="Q277" i="29"/>
  <c r="P277" i="29"/>
  <c r="O277" i="29"/>
  <c r="N277" i="29"/>
  <c r="M277" i="29"/>
  <c r="L277" i="29"/>
  <c r="K277" i="29"/>
  <c r="J277" i="29"/>
  <c r="I277" i="29"/>
  <c r="H277" i="29"/>
  <c r="G277" i="29"/>
  <c r="U276" i="29"/>
  <c r="T276" i="29"/>
  <c r="S276" i="29"/>
  <c r="R276" i="29"/>
  <c r="Q276" i="29"/>
  <c r="P276" i="29"/>
  <c r="O276" i="29"/>
  <c r="N276" i="29"/>
  <c r="M276" i="29"/>
  <c r="L276" i="29"/>
  <c r="K276" i="29"/>
  <c r="J276" i="29"/>
  <c r="I276" i="29"/>
  <c r="H276" i="29"/>
  <c r="G276" i="29"/>
  <c r="U275" i="29"/>
  <c r="S275" i="29"/>
  <c r="P275" i="29"/>
  <c r="L275" i="29"/>
  <c r="U274" i="29"/>
  <c r="T274" i="29"/>
  <c r="S274" i="29"/>
  <c r="R274" i="29"/>
  <c r="Q274" i="29"/>
  <c r="P274" i="29"/>
  <c r="O274" i="29"/>
  <c r="N274" i="29"/>
  <c r="M274" i="29"/>
  <c r="L274" i="29"/>
  <c r="K274" i="29"/>
  <c r="J274" i="29"/>
  <c r="I274" i="29"/>
  <c r="H274" i="29"/>
  <c r="G274" i="29"/>
  <c r="U273" i="29"/>
  <c r="S273" i="29"/>
  <c r="P273" i="29"/>
  <c r="L273" i="29"/>
  <c r="U272" i="29"/>
  <c r="S272" i="29"/>
  <c r="P272" i="29"/>
  <c r="L272" i="29"/>
  <c r="U271" i="29"/>
  <c r="T271" i="29"/>
  <c r="S271" i="29"/>
  <c r="R271" i="29"/>
  <c r="Q271" i="29"/>
  <c r="P271" i="29"/>
  <c r="O271" i="29"/>
  <c r="N271" i="29"/>
  <c r="M271" i="29"/>
  <c r="L271" i="29"/>
  <c r="K271" i="29"/>
  <c r="J271" i="29"/>
  <c r="I271" i="29"/>
  <c r="H271" i="29"/>
  <c r="G271" i="29"/>
  <c r="U270" i="29"/>
  <c r="S270" i="29"/>
  <c r="P270" i="29"/>
  <c r="L270" i="29"/>
  <c r="U269" i="29"/>
  <c r="T269" i="29"/>
  <c r="S269" i="29"/>
  <c r="R269" i="29"/>
  <c r="Q269" i="29"/>
  <c r="P269" i="29"/>
  <c r="O269" i="29"/>
  <c r="N269" i="29"/>
  <c r="M269" i="29"/>
  <c r="L269" i="29"/>
  <c r="K269" i="29"/>
  <c r="J269" i="29"/>
  <c r="I269" i="29"/>
  <c r="H269" i="29"/>
  <c r="G269" i="29"/>
  <c r="U268" i="29"/>
  <c r="S268" i="29"/>
  <c r="P268" i="29"/>
  <c r="L268" i="29"/>
  <c r="U267" i="29"/>
  <c r="T267" i="29"/>
  <c r="S267" i="29"/>
  <c r="R267" i="29"/>
  <c r="Q267" i="29"/>
  <c r="P267" i="29"/>
  <c r="O267" i="29"/>
  <c r="N267" i="29"/>
  <c r="M267" i="29"/>
  <c r="L267" i="29"/>
  <c r="K267" i="29"/>
  <c r="J267" i="29"/>
  <c r="I267" i="29"/>
  <c r="H267" i="29"/>
  <c r="G267" i="29"/>
  <c r="U266" i="29"/>
  <c r="T266" i="29"/>
  <c r="S266" i="29"/>
  <c r="R266" i="29"/>
  <c r="Q266" i="29"/>
  <c r="P266" i="29"/>
  <c r="O266" i="29"/>
  <c r="N266" i="29"/>
  <c r="M266" i="29"/>
  <c r="L266" i="29"/>
  <c r="K266" i="29"/>
  <c r="J266" i="29"/>
  <c r="I266" i="29"/>
  <c r="H266" i="29"/>
  <c r="G266" i="29"/>
  <c r="U265" i="29"/>
  <c r="S265" i="29"/>
  <c r="P265" i="29"/>
  <c r="L265" i="29"/>
  <c r="U264" i="29"/>
  <c r="S264" i="29"/>
  <c r="P264" i="29"/>
  <c r="L264" i="29"/>
  <c r="U263" i="29"/>
  <c r="T263" i="29"/>
  <c r="S263" i="29"/>
  <c r="R263" i="29"/>
  <c r="Q263" i="29"/>
  <c r="P263" i="29"/>
  <c r="O263" i="29"/>
  <c r="N263" i="29"/>
  <c r="M263" i="29"/>
  <c r="L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L259" i="29"/>
  <c r="U258" i="29"/>
  <c r="T258" i="29"/>
  <c r="S258" i="29"/>
  <c r="R258" i="29"/>
  <c r="Q258" i="29"/>
  <c r="P258" i="29"/>
  <c r="O258" i="29"/>
  <c r="N258" i="29"/>
  <c r="M258" i="29"/>
  <c r="L258" i="29"/>
  <c r="K258" i="29"/>
  <c r="J258" i="29"/>
  <c r="I258" i="29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U254" i="29"/>
  <c r="T254" i="29"/>
  <c r="S254" i="29"/>
  <c r="R254" i="29"/>
  <c r="Q254" i="29"/>
  <c r="P254" i="29"/>
  <c r="O254" i="29"/>
  <c r="N254" i="29"/>
  <c r="M254" i="29"/>
  <c r="L254" i="29"/>
  <c r="K254" i="29"/>
  <c r="J254" i="29"/>
  <c r="I254" i="29"/>
  <c r="H254" i="29"/>
  <c r="G254" i="29"/>
  <c r="U253" i="29"/>
  <c r="S253" i="29"/>
  <c r="P253" i="29"/>
  <c r="L253" i="29"/>
  <c r="U252" i="29"/>
  <c r="T252" i="29"/>
  <c r="S252" i="29"/>
  <c r="R252" i="29"/>
  <c r="Q252" i="29"/>
  <c r="P252" i="29"/>
  <c r="O252" i="29"/>
  <c r="N252" i="29"/>
  <c r="M252" i="29"/>
  <c r="L252" i="29"/>
  <c r="K252" i="29"/>
  <c r="J252" i="29"/>
  <c r="I252" i="29"/>
  <c r="H252" i="29"/>
  <c r="G252" i="29"/>
  <c r="U251" i="29"/>
  <c r="T251" i="29"/>
  <c r="S251" i="29"/>
  <c r="R251" i="29"/>
  <c r="Q251" i="29"/>
  <c r="P251" i="29"/>
  <c r="O251" i="29"/>
  <c r="N251" i="29"/>
  <c r="M251" i="29"/>
  <c r="L251" i="29"/>
  <c r="K251" i="29"/>
  <c r="J251" i="29"/>
  <c r="I251" i="29"/>
  <c r="H251" i="29"/>
  <c r="G251" i="29"/>
  <c r="U250" i="29"/>
  <c r="S250" i="29"/>
  <c r="P250" i="29"/>
  <c r="L250" i="29"/>
  <c r="U249" i="29"/>
  <c r="T249" i="29"/>
  <c r="S249" i="29"/>
  <c r="R249" i="29"/>
  <c r="Q249" i="29"/>
  <c r="P249" i="29"/>
  <c r="O249" i="29"/>
  <c r="N249" i="29"/>
  <c r="M249" i="29"/>
  <c r="L249" i="29"/>
  <c r="K249" i="29"/>
  <c r="J249" i="29"/>
  <c r="I249" i="29"/>
  <c r="H249" i="29"/>
  <c r="G249" i="29"/>
  <c r="U248" i="29"/>
  <c r="T248" i="29"/>
  <c r="S248" i="29"/>
  <c r="R248" i="29"/>
  <c r="Q248" i="29"/>
  <c r="P248" i="29"/>
  <c r="O248" i="29"/>
  <c r="N248" i="29"/>
  <c r="M248" i="29"/>
  <c r="L248" i="29"/>
  <c r="K248" i="29"/>
  <c r="J248" i="29"/>
  <c r="I248" i="29"/>
  <c r="H248" i="29"/>
  <c r="G248" i="29"/>
  <c r="U247" i="29"/>
  <c r="S247" i="29"/>
  <c r="P247" i="29"/>
  <c r="L247" i="29"/>
  <c r="U246" i="29"/>
  <c r="T246" i="29"/>
  <c r="S246" i="29"/>
  <c r="R246" i="29"/>
  <c r="Q246" i="29"/>
  <c r="P246" i="29"/>
  <c r="O246" i="29"/>
  <c r="N246" i="29"/>
  <c r="M246" i="29"/>
  <c r="L246" i="29"/>
  <c r="K246" i="29"/>
  <c r="J246" i="29"/>
  <c r="I246" i="29"/>
  <c r="U245" i="29"/>
  <c r="T245" i="29"/>
  <c r="S245" i="29"/>
  <c r="R245" i="29"/>
  <c r="Q245" i="29"/>
  <c r="P245" i="29"/>
  <c r="O245" i="29"/>
  <c r="N245" i="29"/>
  <c r="M245" i="29"/>
  <c r="L245" i="29"/>
  <c r="K245" i="29"/>
  <c r="J245" i="29"/>
  <c r="I245" i="29"/>
  <c r="U244" i="29"/>
  <c r="S244" i="29"/>
  <c r="P244" i="29"/>
  <c r="L244" i="29"/>
  <c r="U243" i="29"/>
  <c r="T243" i="29"/>
  <c r="S243" i="29"/>
  <c r="R243" i="29"/>
  <c r="Q243" i="29"/>
  <c r="P243" i="29"/>
  <c r="O243" i="29"/>
  <c r="N243" i="29"/>
  <c r="M243" i="29"/>
  <c r="L243" i="29"/>
  <c r="K243" i="29"/>
  <c r="J243" i="29"/>
  <c r="I243" i="29"/>
  <c r="H243" i="29"/>
  <c r="G243" i="29"/>
  <c r="U242" i="29"/>
  <c r="S242" i="29"/>
  <c r="P242" i="29"/>
  <c r="L242" i="29"/>
  <c r="U241" i="29"/>
  <c r="T241" i="29"/>
  <c r="S241" i="29"/>
  <c r="R241" i="29"/>
  <c r="Q241" i="29"/>
  <c r="P241" i="29"/>
  <c r="O241" i="29"/>
  <c r="N241" i="29"/>
  <c r="M241" i="29"/>
  <c r="L241" i="29"/>
  <c r="K241" i="29"/>
  <c r="J241" i="29"/>
  <c r="I241" i="29"/>
  <c r="H241" i="29"/>
  <c r="G241" i="29"/>
  <c r="U240" i="29"/>
  <c r="T240" i="29"/>
  <c r="S240" i="29"/>
  <c r="R240" i="29"/>
  <c r="Q240" i="29"/>
  <c r="P240" i="29"/>
  <c r="O240" i="29"/>
  <c r="N240" i="29"/>
  <c r="M240" i="29"/>
  <c r="L240" i="29"/>
  <c r="K240" i="29"/>
  <c r="J240" i="29"/>
  <c r="I240" i="29"/>
  <c r="H240" i="29"/>
  <c r="G240" i="29"/>
  <c r="U239" i="29"/>
  <c r="S239" i="29"/>
  <c r="P239" i="29"/>
  <c r="L239" i="29"/>
  <c r="U238" i="29"/>
  <c r="S238" i="29"/>
  <c r="P238" i="29"/>
  <c r="L238" i="29"/>
  <c r="U237" i="29"/>
  <c r="T237" i="29"/>
  <c r="S237" i="29"/>
  <c r="R237" i="29"/>
  <c r="Q237" i="29"/>
  <c r="P237" i="29"/>
  <c r="O237" i="29"/>
  <c r="N237" i="29"/>
  <c r="M237" i="29"/>
  <c r="L237" i="29"/>
  <c r="K237" i="29"/>
  <c r="J237" i="29"/>
  <c r="I237" i="29"/>
  <c r="H237" i="29"/>
  <c r="G237" i="29"/>
  <c r="U236" i="29"/>
  <c r="T236" i="29"/>
  <c r="S236" i="29"/>
  <c r="R236" i="29"/>
  <c r="Q236" i="29"/>
  <c r="P236" i="29"/>
  <c r="O236" i="29"/>
  <c r="N236" i="29"/>
  <c r="M236" i="29"/>
  <c r="L236" i="29"/>
  <c r="K236" i="29"/>
  <c r="J236" i="29"/>
  <c r="I236" i="29"/>
  <c r="H236" i="29"/>
  <c r="G236" i="29"/>
  <c r="U235" i="29"/>
  <c r="S235" i="29"/>
  <c r="P235" i="29"/>
  <c r="L235" i="29"/>
  <c r="U234" i="29"/>
  <c r="T234" i="29"/>
  <c r="S234" i="29"/>
  <c r="R234" i="29"/>
  <c r="Q234" i="29"/>
  <c r="P234" i="29"/>
  <c r="O234" i="29"/>
  <c r="N234" i="29"/>
  <c r="M234" i="29"/>
  <c r="L234" i="29"/>
  <c r="K234" i="29"/>
  <c r="J234" i="29"/>
  <c r="I234" i="29"/>
  <c r="H234" i="29"/>
  <c r="G234" i="29"/>
  <c r="U233" i="29"/>
  <c r="T233" i="29"/>
  <c r="S233" i="29"/>
  <c r="R233" i="29"/>
  <c r="Q233" i="29"/>
  <c r="P233" i="29"/>
  <c r="O233" i="29"/>
  <c r="N233" i="29"/>
  <c r="M233" i="29"/>
  <c r="L233" i="29"/>
  <c r="K233" i="29"/>
  <c r="J233" i="29"/>
  <c r="I233" i="29"/>
  <c r="H233" i="29"/>
  <c r="G233" i="29"/>
  <c r="U232" i="29"/>
  <c r="S232" i="29"/>
  <c r="P232" i="29"/>
  <c r="U231" i="29"/>
  <c r="S231" i="29"/>
  <c r="P231" i="29"/>
  <c r="L231" i="29"/>
  <c r="U230" i="29"/>
  <c r="T230" i="29"/>
  <c r="S230" i="29"/>
  <c r="R230" i="29"/>
  <c r="Q230" i="29"/>
  <c r="P230" i="29"/>
  <c r="O230" i="29"/>
  <c r="N230" i="29"/>
  <c r="M230" i="29"/>
  <c r="L230" i="29"/>
  <c r="K230" i="29"/>
  <c r="J230" i="29"/>
  <c r="I230" i="29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U226" i="29"/>
  <c r="T226" i="29"/>
  <c r="S226" i="29"/>
  <c r="R226" i="29"/>
  <c r="Q226" i="29"/>
  <c r="P226" i="29"/>
  <c r="O226" i="29"/>
  <c r="N226" i="29"/>
  <c r="M226" i="29"/>
  <c r="L226" i="29"/>
  <c r="K226" i="29"/>
  <c r="J226" i="29"/>
  <c r="I226" i="29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U220" i="29"/>
  <c r="T220" i="29"/>
  <c r="S220" i="29"/>
  <c r="R220" i="29"/>
  <c r="Q220" i="29"/>
  <c r="P220" i="29"/>
  <c r="O220" i="29"/>
  <c r="N220" i="29"/>
  <c r="M220" i="29"/>
  <c r="L220" i="29"/>
  <c r="K220" i="29"/>
  <c r="J220" i="29"/>
  <c r="I220" i="29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U216" i="29"/>
  <c r="T216" i="29"/>
  <c r="S216" i="29"/>
  <c r="R216" i="29"/>
  <c r="Q216" i="29"/>
  <c r="P216" i="29"/>
  <c r="O216" i="29"/>
  <c r="N216" i="29"/>
  <c r="M216" i="29"/>
  <c r="L216" i="29"/>
  <c r="K216" i="29"/>
  <c r="J216" i="29"/>
  <c r="I216" i="29"/>
  <c r="H216" i="29"/>
  <c r="G216" i="29"/>
  <c r="U215" i="29"/>
  <c r="S215" i="29"/>
  <c r="P215" i="29"/>
  <c r="U214" i="29"/>
  <c r="S214" i="29"/>
  <c r="P214" i="29"/>
  <c r="L214" i="29"/>
  <c r="U213" i="29"/>
  <c r="T213" i="29"/>
  <c r="S213" i="29"/>
  <c r="R213" i="29"/>
  <c r="Q213" i="29"/>
  <c r="P213" i="29"/>
  <c r="O213" i="29"/>
  <c r="N213" i="29"/>
  <c r="M213" i="29"/>
  <c r="L213" i="29"/>
  <c r="K213" i="29"/>
  <c r="J213" i="29"/>
  <c r="I213" i="29"/>
  <c r="H213" i="29"/>
  <c r="G213" i="29"/>
  <c r="U212" i="29"/>
  <c r="S212" i="29"/>
  <c r="P212" i="29"/>
  <c r="L212" i="29"/>
  <c r="U211" i="29"/>
  <c r="T211" i="29"/>
  <c r="S211" i="29"/>
  <c r="R211" i="29"/>
  <c r="Q211" i="29"/>
  <c r="P211" i="29"/>
  <c r="O211" i="29"/>
  <c r="N211" i="29"/>
  <c r="M211" i="29"/>
  <c r="L211" i="29"/>
  <c r="K211" i="29"/>
  <c r="J211" i="29"/>
  <c r="I211" i="29"/>
  <c r="H211" i="29"/>
  <c r="G211" i="29"/>
  <c r="U210" i="29"/>
  <c r="T210" i="29"/>
  <c r="S210" i="29"/>
  <c r="R210" i="29"/>
  <c r="Q210" i="29"/>
  <c r="P210" i="29"/>
  <c r="O210" i="29"/>
  <c r="N210" i="29"/>
  <c r="M210" i="29"/>
  <c r="L210" i="29"/>
  <c r="K210" i="29"/>
  <c r="J210" i="29"/>
  <c r="I210" i="29"/>
  <c r="H210" i="29"/>
  <c r="G210" i="29"/>
  <c r="U209" i="29"/>
  <c r="P209" i="29"/>
  <c r="L209" i="29"/>
  <c r="U208" i="29"/>
  <c r="T208" i="29"/>
  <c r="S208" i="29"/>
  <c r="R208" i="29"/>
  <c r="Q208" i="29"/>
  <c r="P208" i="29"/>
  <c r="O208" i="29"/>
  <c r="N208" i="29"/>
  <c r="M208" i="29"/>
  <c r="L208" i="29"/>
  <c r="K208" i="29"/>
  <c r="J208" i="29"/>
  <c r="I208" i="29"/>
  <c r="H208" i="29"/>
  <c r="G208" i="29"/>
  <c r="U207" i="29"/>
  <c r="T207" i="29"/>
  <c r="S207" i="29"/>
  <c r="R207" i="29"/>
  <c r="Q207" i="29"/>
  <c r="P207" i="29"/>
  <c r="O207" i="29"/>
  <c r="N207" i="29"/>
  <c r="M207" i="29"/>
  <c r="L207" i="29"/>
  <c r="K207" i="29"/>
  <c r="J207" i="29"/>
  <c r="I207" i="29"/>
  <c r="H207" i="29"/>
  <c r="G207" i="29"/>
  <c r="U206" i="29"/>
  <c r="S206" i="29"/>
  <c r="P206" i="29"/>
  <c r="L206" i="29"/>
  <c r="U205" i="29"/>
  <c r="T205" i="29"/>
  <c r="S205" i="29"/>
  <c r="R205" i="29"/>
  <c r="Q205" i="29"/>
  <c r="P205" i="29"/>
  <c r="O205" i="29"/>
  <c r="N205" i="29"/>
  <c r="M205" i="29"/>
  <c r="L205" i="29"/>
  <c r="K205" i="29"/>
  <c r="J205" i="29"/>
  <c r="I205" i="29"/>
  <c r="H205" i="29"/>
  <c r="G205" i="29"/>
  <c r="U204" i="29"/>
  <c r="S204" i="29"/>
  <c r="P204" i="29"/>
  <c r="L204" i="29"/>
  <c r="U203" i="29"/>
  <c r="T203" i="29"/>
  <c r="S203" i="29"/>
  <c r="R203" i="29"/>
  <c r="Q203" i="29"/>
  <c r="P203" i="29"/>
  <c r="O203" i="29"/>
  <c r="N203" i="29"/>
  <c r="M203" i="29"/>
  <c r="L203" i="29"/>
  <c r="K203" i="29"/>
  <c r="J203" i="29"/>
  <c r="I203" i="29"/>
  <c r="H203" i="29"/>
  <c r="G203" i="29"/>
  <c r="U202" i="29"/>
  <c r="T202" i="29"/>
  <c r="S202" i="29"/>
  <c r="R202" i="29"/>
  <c r="Q202" i="29"/>
  <c r="P202" i="29"/>
  <c r="O202" i="29"/>
  <c r="N202" i="29"/>
  <c r="M202" i="29"/>
  <c r="L202" i="29"/>
  <c r="K202" i="29"/>
  <c r="J202" i="29"/>
  <c r="I202" i="29"/>
  <c r="H202" i="29"/>
  <c r="G202" i="29"/>
  <c r="L201" i="29"/>
  <c r="U200" i="29"/>
  <c r="T200" i="29"/>
  <c r="S200" i="29"/>
  <c r="R200" i="29"/>
  <c r="Q200" i="29"/>
  <c r="P200" i="29"/>
  <c r="O200" i="29"/>
  <c r="N200" i="29"/>
  <c r="M200" i="29"/>
  <c r="L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L197" i="29"/>
  <c r="K197" i="29"/>
  <c r="J197" i="29"/>
  <c r="I197" i="29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L195" i="29"/>
  <c r="K195" i="29"/>
  <c r="J195" i="29"/>
  <c r="I195" i="29"/>
  <c r="H195" i="29"/>
  <c r="G195" i="29"/>
  <c r="U194" i="29"/>
  <c r="T194" i="29"/>
  <c r="S194" i="29"/>
  <c r="R194" i="29"/>
  <c r="Q194" i="29"/>
  <c r="P194" i="29"/>
  <c r="O194" i="29"/>
  <c r="N194" i="29"/>
  <c r="M194" i="29"/>
  <c r="L194" i="29"/>
  <c r="K194" i="29"/>
  <c r="J194" i="29"/>
  <c r="I194" i="29"/>
  <c r="H194" i="29"/>
  <c r="G194" i="29"/>
  <c r="L193" i="29"/>
  <c r="U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H192" i="29"/>
  <c r="G192" i="29"/>
  <c r="U191" i="29"/>
  <c r="S191" i="29"/>
  <c r="P191" i="29"/>
  <c r="L191" i="29"/>
  <c r="U190" i="29"/>
  <c r="T190" i="29"/>
  <c r="S190" i="29"/>
  <c r="R190" i="29"/>
  <c r="Q190" i="29"/>
  <c r="P190" i="29"/>
  <c r="O190" i="29"/>
  <c r="N190" i="29"/>
  <c r="M190" i="29"/>
  <c r="L190" i="29"/>
  <c r="K190" i="29"/>
  <c r="J190" i="29"/>
  <c r="I190" i="29"/>
  <c r="H190" i="29"/>
  <c r="G190" i="29"/>
  <c r="U189" i="29"/>
  <c r="T189" i="29"/>
  <c r="S189" i="29"/>
  <c r="R189" i="29"/>
  <c r="Q189" i="29"/>
  <c r="P189" i="29"/>
  <c r="O189" i="29"/>
  <c r="N189" i="29"/>
  <c r="M189" i="29"/>
  <c r="L189" i="29"/>
  <c r="K189" i="29"/>
  <c r="J189" i="29"/>
  <c r="I189" i="29"/>
  <c r="H189" i="29"/>
  <c r="G189" i="29"/>
  <c r="U188" i="29"/>
  <c r="S188" i="29"/>
  <c r="P188" i="29"/>
  <c r="L188" i="29"/>
  <c r="U187" i="29"/>
  <c r="T187" i="29"/>
  <c r="S187" i="29"/>
  <c r="R187" i="29"/>
  <c r="Q187" i="29"/>
  <c r="P187" i="29"/>
  <c r="O187" i="29"/>
  <c r="N187" i="29"/>
  <c r="M187" i="29"/>
  <c r="L187" i="29"/>
  <c r="K187" i="29"/>
  <c r="J187" i="29"/>
  <c r="I187" i="29"/>
  <c r="H187" i="29"/>
  <c r="G187" i="29"/>
  <c r="U186" i="29"/>
  <c r="T186" i="29"/>
  <c r="S186" i="29"/>
  <c r="R186" i="29"/>
  <c r="Q186" i="29"/>
  <c r="P186" i="29"/>
  <c r="O186" i="29"/>
  <c r="N186" i="29"/>
  <c r="M186" i="29"/>
  <c r="L186" i="29"/>
  <c r="K186" i="29"/>
  <c r="J186" i="29"/>
  <c r="I186" i="29"/>
  <c r="H186" i="29"/>
  <c r="G186" i="29"/>
  <c r="U185" i="29"/>
  <c r="S185" i="29"/>
  <c r="P185" i="29"/>
  <c r="L185" i="29"/>
  <c r="U184" i="29"/>
  <c r="T184" i="29"/>
  <c r="S184" i="29"/>
  <c r="R184" i="29"/>
  <c r="Q184" i="29"/>
  <c r="P184" i="29"/>
  <c r="O184" i="29"/>
  <c r="N184" i="29"/>
  <c r="M184" i="29"/>
  <c r="L184" i="29"/>
  <c r="K184" i="29"/>
  <c r="J184" i="29"/>
  <c r="I184" i="29"/>
  <c r="H184" i="29"/>
  <c r="G184" i="29"/>
  <c r="U183" i="29"/>
  <c r="S183" i="29"/>
  <c r="P183" i="29"/>
  <c r="L183" i="29"/>
  <c r="U182" i="29"/>
  <c r="T182" i="29"/>
  <c r="S182" i="29"/>
  <c r="R182" i="29"/>
  <c r="Q182" i="29"/>
  <c r="P182" i="29"/>
  <c r="O182" i="29"/>
  <c r="N182" i="29"/>
  <c r="M182" i="29"/>
  <c r="L182" i="29"/>
  <c r="K182" i="29"/>
  <c r="J182" i="29"/>
  <c r="I182" i="29"/>
  <c r="H182" i="29"/>
  <c r="G182" i="29"/>
  <c r="U181" i="29"/>
  <c r="T181" i="29"/>
  <c r="S181" i="29"/>
  <c r="R181" i="29"/>
  <c r="Q181" i="29"/>
  <c r="P181" i="29"/>
  <c r="O181" i="29"/>
  <c r="N181" i="29"/>
  <c r="M181" i="29"/>
  <c r="L181" i="29"/>
  <c r="K181" i="29"/>
  <c r="J181" i="29"/>
  <c r="I181" i="29"/>
  <c r="H181" i="29"/>
  <c r="G181" i="29"/>
  <c r="U180" i="29"/>
  <c r="S180" i="29"/>
  <c r="P180" i="29"/>
  <c r="L180" i="29"/>
  <c r="U179" i="29"/>
  <c r="S179" i="29"/>
  <c r="P179" i="29"/>
  <c r="L179" i="29"/>
  <c r="U178" i="29"/>
  <c r="T178" i="29"/>
  <c r="S178" i="29"/>
  <c r="R178" i="29"/>
  <c r="Q178" i="29"/>
  <c r="P178" i="29"/>
  <c r="O178" i="29"/>
  <c r="N178" i="29"/>
  <c r="M178" i="29"/>
  <c r="L178" i="29"/>
  <c r="K178" i="29"/>
  <c r="J178" i="29"/>
  <c r="I178" i="29"/>
  <c r="H178" i="29"/>
  <c r="G178" i="29"/>
  <c r="U177" i="29"/>
  <c r="S177" i="29"/>
  <c r="P177" i="29"/>
  <c r="L177" i="29"/>
  <c r="U176" i="29"/>
  <c r="T176" i="29"/>
  <c r="S176" i="29"/>
  <c r="R176" i="29"/>
  <c r="Q176" i="29"/>
  <c r="P176" i="29"/>
  <c r="O176" i="29"/>
  <c r="N176" i="29"/>
  <c r="M176" i="29"/>
  <c r="L176" i="29"/>
  <c r="K176" i="29"/>
  <c r="J176" i="29"/>
  <c r="I176" i="29"/>
  <c r="H176" i="29"/>
  <c r="G176" i="29"/>
  <c r="U175" i="29"/>
  <c r="T175" i="29"/>
  <c r="S175" i="29"/>
  <c r="R175" i="29"/>
  <c r="Q175" i="29"/>
  <c r="P175" i="29"/>
  <c r="O175" i="29"/>
  <c r="N175" i="29"/>
  <c r="M175" i="29"/>
  <c r="L175" i="29"/>
  <c r="K175" i="29"/>
  <c r="J175" i="29"/>
  <c r="I175" i="29"/>
  <c r="H175" i="29"/>
  <c r="G175" i="29"/>
  <c r="S174" i="29"/>
  <c r="P174" i="29"/>
  <c r="L174" i="29"/>
  <c r="U173" i="29"/>
  <c r="S173" i="29"/>
  <c r="P173" i="29"/>
  <c r="L173" i="29"/>
  <c r="U172" i="29"/>
  <c r="T172" i="29"/>
  <c r="S172" i="29"/>
  <c r="R172" i="29"/>
  <c r="Q172" i="29"/>
  <c r="P172" i="29"/>
  <c r="O172" i="29"/>
  <c r="N172" i="29"/>
  <c r="M172" i="29"/>
  <c r="L172" i="29"/>
  <c r="K172" i="29"/>
  <c r="J172" i="29"/>
  <c r="I172" i="29"/>
  <c r="H172" i="29"/>
  <c r="G172" i="29"/>
  <c r="U171" i="29"/>
  <c r="T171" i="29"/>
  <c r="S171" i="29"/>
  <c r="R171" i="29"/>
  <c r="Q171" i="29"/>
  <c r="P171" i="29"/>
  <c r="O171" i="29"/>
  <c r="N171" i="29"/>
  <c r="M171" i="29"/>
  <c r="L171" i="29"/>
  <c r="K171" i="29"/>
  <c r="J171" i="29"/>
  <c r="I171" i="29"/>
  <c r="H171" i="29"/>
  <c r="G171" i="29"/>
  <c r="P170" i="29"/>
  <c r="L170" i="29"/>
  <c r="U169" i="29"/>
  <c r="T169" i="29"/>
  <c r="S169" i="29"/>
  <c r="R169" i="29"/>
  <c r="Q169" i="29"/>
  <c r="P169" i="29"/>
  <c r="O169" i="29"/>
  <c r="N169" i="29"/>
  <c r="M169" i="29"/>
  <c r="L169" i="29"/>
  <c r="K169" i="29"/>
  <c r="J169" i="29"/>
  <c r="I169" i="29"/>
  <c r="H169" i="29"/>
  <c r="G169" i="29"/>
  <c r="U168" i="29"/>
  <c r="T168" i="29"/>
  <c r="S168" i="29"/>
  <c r="R168" i="29"/>
  <c r="Q168" i="29"/>
  <c r="P168" i="29"/>
  <c r="O168" i="29"/>
  <c r="N168" i="29"/>
  <c r="M168" i="29"/>
  <c r="L168" i="29"/>
  <c r="K168" i="29"/>
  <c r="J168" i="29"/>
  <c r="I168" i="29"/>
  <c r="H168" i="29"/>
  <c r="G168" i="29"/>
  <c r="L167" i="29"/>
  <c r="U166" i="29"/>
  <c r="T166" i="29"/>
  <c r="S166" i="29"/>
  <c r="R166" i="29"/>
  <c r="Q166" i="29"/>
  <c r="P166" i="29"/>
  <c r="O166" i="29"/>
  <c r="N166" i="29"/>
  <c r="M166" i="29"/>
  <c r="L166" i="29"/>
  <c r="K166" i="29"/>
  <c r="J166" i="29"/>
  <c r="I166" i="29"/>
  <c r="H166" i="29"/>
  <c r="G166" i="29"/>
  <c r="U165" i="29"/>
  <c r="S165" i="29"/>
  <c r="P165" i="29"/>
  <c r="L165" i="29"/>
  <c r="U164" i="29"/>
  <c r="T164" i="29"/>
  <c r="S164" i="29"/>
  <c r="R164" i="29"/>
  <c r="Q164" i="29"/>
  <c r="P164" i="29"/>
  <c r="O164" i="29"/>
  <c r="N164" i="29"/>
  <c r="M164" i="29"/>
  <c r="L164" i="29"/>
  <c r="K164" i="29"/>
  <c r="J164" i="29"/>
  <c r="I164" i="29"/>
  <c r="H164" i="29"/>
  <c r="G164" i="29"/>
  <c r="U163" i="29"/>
  <c r="S163" i="29"/>
  <c r="P163" i="29"/>
  <c r="L163" i="29"/>
  <c r="U162" i="29"/>
  <c r="S162" i="29"/>
  <c r="P162" i="29"/>
  <c r="L162" i="29"/>
  <c r="U161" i="29"/>
  <c r="T161" i="29"/>
  <c r="S161" i="29"/>
  <c r="R161" i="29"/>
  <c r="Q161" i="29"/>
  <c r="P161" i="29"/>
  <c r="O161" i="29"/>
  <c r="N161" i="29"/>
  <c r="M161" i="29"/>
  <c r="L161" i="29"/>
  <c r="K161" i="29"/>
  <c r="J161" i="29"/>
  <c r="I161" i="29"/>
  <c r="H161" i="29"/>
  <c r="G161" i="29"/>
  <c r="U160" i="29"/>
  <c r="T160" i="29"/>
  <c r="S160" i="29"/>
  <c r="R160" i="29"/>
  <c r="Q160" i="29"/>
  <c r="P160" i="29"/>
  <c r="O160" i="29"/>
  <c r="N160" i="29"/>
  <c r="M160" i="29"/>
  <c r="L160" i="29"/>
  <c r="K160" i="29"/>
  <c r="J160" i="29"/>
  <c r="I160" i="29"/>
  <c r="H160" i="29"/>
  <c r="G160" i="29"/>
  <c r="U159" i="29"/>
  <c r="S159" i="29"/>
  <c r="P159" i="29"/>
  <c r="L159" i="29"/>
  <c r="U158" i="29"/>
  <c r="T158" i="29"/>
  <c r="S158" i="29"/>
  <c r="R158" i="29"/>
  <c r="Q158" i="29"/>
  <c r="P158" i="29"/>
  <c r="O158" i="29"/>
  <c r="N158" i="29"/>
  <c r="M158" i="29"/>
  <c r="L158" i="29"/>
  <c r="K158" i="29"/>
  <c r="J158" i="29"/>
  <c r="I158" i="29"/>
  <c r="H158" i="29"/>
  <c r="G158" i="29"/>
  <c r="U157" i="29"/>
  <c r="T157" i="29"/>
  <c r="S157" i="29"/>
  <c r="R157" i="29"/>
  <c r="Q157" i="29"/>
  <c r="P157" i="29"/>
  <c r="O157" i="29"/>
  <c r="N157" i="29"/>
  <c r="M157" i="29"/>
  <c r="L157" i="29"/>
  <c r="K157" i="29"/>
  <c r="J157" i="29"/>
  <c r="I157" i="29"/>
  <c r="H157" i="29"/>
  <c r="G157" i="29"/>
  <c r="U156" i="29"/>
  <c r="S156" i="29"/>
  <c r="P156" i="29"/>
  <c r="L156" i="29"/>
  <c r="U155" i="29"/>
  <c r="T155" i="29"/>
  <c r="S155" i="29"/>
  <c r="R155" i="29"/>
  <c r="Q155" i="29"/>
  <c r="P155" i="29"/>
  <c r="O155" i="29"/>
  <c r="N155" i="29"/>
  <c r="M155" i="29"/>
  <c r="L155" i="29"/>
  <c r="K155" i="29"/>
  <c r="J155" i="29"/>
  <c r="I155" i="29"/>
  <c r="H155" i="29"/>
  <c r="G155" i="29"/>
  <c r="U154" i="29"/>
  <c r="T154" i="29"/>
  <c r="S154" i="29"/>
  <c r="R154" i="29"/>
  <c r="Q154" i="29"/>
  <c r="P154" i="29"/>
  <c r="O154" i="29"/>
  <c r="N154" i="29"/>
  <c r="M154" i="29"/>
  <c r="L154" i="29"/>
  <c r="K154" i="29"/>
  <c r="J154" i="29"/>
  <c r="I154" i="29"/>
  <c r="H154" i="29"/>
  <c r="G154" i="29"/>
  <c r="U153" i="29"/>
  <c r="S153" i="29"/>
  <c r="P153" i="29"/>
  <c r="L153" i="29"/>
  <c r="U152" i="29"/>
  <c r="T152" i="29"/>
  <c r="S152" i="29"/>
  <c r="R152" i="29"/>
  <c r="Q152" i="29"/>
  <c r="P152" i="29"/>
  <c r="O152" i="29"/>
  <c r="N152" i="29"/>
  <c r="M152" i="29"/>
  <c r="L152" i="29"/>
  <c r="K152" i="29"/>
  <c r="J152" i="29"/>
  <c r="I152" i="29"/>
  <c r="H152" i="29"/>
  <c r="G152" i="29"/>
  <c r="U151" i="29"/>
  <c r="S151" i="29"/>
  <c r="P151" i="29"/>
  <c r="L151" i="29"/>
  <c r="U150" i="29"/>
  <c r="T150" i="29"/>
  <c r="S150" i="29"/>
  <c r="R150" i="29"/>
  <c r="Q150" i="29"/>
  <c r="P150" i="29"/>
  <c r="O150" i="29"/>
  <c r="N150" i="29"/>
  <c r="M150" i="29"/>
  <c r="L150" i="29"/>
  <c r="K150" i="29"/>
  <c r="J150" i="29"/>
  <c r="I150" i="29"/>
  <c r="H150" i="29"/>
  <c r="G150" i="29"/>
  <c r="U149" i="29"/>
  <c r="S149" i="29"/>
  <c r="P149" i="29"/>
  <c r="L149" i="29"/>
  <c r="U148" i="29"/>
  <c r="T148" i="29"/>
  <c r="S148" i="29"/>
  <c r="R148" i="29"/>
  <c r="Q148" i="29"/>
  <c r="P148" i="29"/>
  <c r="O148" i="29"/>
  <c r="N148" i="29"/>
  <c r="M148" i="29"/>
  <c r="L148" i="29"/>
  <c r="K148" i="29"/>
  <c r="J148" i="29"/>
  <c r="I148" i="29"/>
  <c r="H148" i="29"/>
  <c r="G148" i="29"/>
  <c r="U147" i="29"/>
  <c r="S147" i="29"/>
  <c r="P147" i="29"/>
  <c r="L147" i="29"/>
  <c r="U146" i="29"/>
  <c r="T146" i="29"/>
  <c r="S146" i="29"/>
  <c r="R146" i="29"/>
  <c r="Q146" i="29"/>
  <c r="P146" i="29"/>
  <c r="O146" i="29"/>
  <c r="N146" i="29"/>
  <c r="M146" i="29"/>
  <c r="L146" i="29"/>
  <c r="K146" i="29"/>
  <c r="J146" i="29"/>
  <c r="I146" i="29"/>
  <c r="H146" i="29"/>
  <c r="G146" i="29"/>
  <c r="U145" i="29"/>
  <c r="T145" i="29"/>
  <c r="S145" i="29"/>
  <c r="R145" i="29"/>
  <c r="Q145" i="29"/>
  <c r="P145" i="29"/>
  <c r="O145" i="29"/>
  <c r="N145" i="29"/>
  <c r="M145" i="29"/>
  <c r="L145" i="29"/>
  <c r="K145" i="29"/>
  <c r="J145" i="29"/>
  <c r="I145" i="29"/>
  <c r="H145" i="29"/>
  <c r="G145" i="29"/>
  <c r="U144" i="29"/>
  <c r="S144" i="29"/>
  <c r="P144" i="29"/>
  <c r="L144" i="29"/>
  <c r="U143" i="29"/>
  <c r="T143" i="29"/>
  <c r="S143" i="29"/>
  <c r="R143" i="29"/>
  <c r="Q143" i="29"/>
  <c r="P143" i="29"/>
  <c r="O143" i="29"/>
  <c r="N143" i="29"/>
  <c r="M143" i="29"/>
  <c r="L143" i="29"/>
  <c r="K143" i="29"/>
  <c r="J143" i="29"/>
  <c r="I143" i="29"/>
  <c r="H143" i="29"/>
  <c r="G143" i="29"/>
  <c r="U142" i="29"/>
  <c r="T142" i="29"/>
  <c r="S142" i="29"/>
  <c r="R142" i="29"/>
  <c r="Q142" i="29"/>
  <c r="P142" i="29"/>
  <c r="O142" i="29"/>
  <c r="N142" i="29"/>
  <c r="M142" i="29"/>
  <c r="L142" i="29"/>
  <c r="K142" i="29"/>
  <c r="J142" i="29"/>
  <c r="I142" i="29"/>
  <c r="H142" i="29"/>
  <c r="G142" i="29"/>
  <c r="U141" i="29"/>
  <c r="S141" i="29"/>
  <c r="P141" i="29"/>
  <c r="L141" i="29"/>
  <c r="U140" i="29"/>
  <c r="T140" i="29"/>
  <c r="S140" i="29"/>
  <c r="R140" i="29"/>
  <c r="Q140" i="29"/>
  <c r="P140" i="29"/>
  <c r="O140" i="29"/>
  <c r="N140" i="29"/>
  <c r="M140" i="29"/>
  <c r="L140" i="29"/>
  <c r="K140" i="29"/>
  <c r="J140" i="29"/>
  <c r="I140" i="29"/>
  <c r="H140" i="29"/>
  <c r="G140" i="29"/>
  <c r="U139" i="29"/>
  <c r="S139" i="29"/>
  <c r="P139" i="29"/>
  <c r="L139" i="29"/>
  <c r="U138" i="29"/>
  <c r="T138" i="29"/>
  <c r="S138" i="29"/>
  <c r="R138" i="29"/>
  <c r="Q138" i="29"/>
  <c r="P138" i="29"/>
  <c r="O138" i="29"/>
  <c r="N138" i="29"/>
  <c r="M138" i="29"/>
  <c r="L138" i="29"/>
  <c r="K138" i="29"/>
  <c r="J138" i="29"/>
  <c r="I138" i="29"/>
  <c r="H138" i="29"/>
  <c r="G138" i="29"/>
  <c r="U137" i="29"/>
  <c r="T137" i="29"/>
  <c r="S137" i="29"/>
  <c r="R137" i="29"/>
  <c r="Q137" i="29"/>
  <c r="P137" i="29"/>
  <c r="O137" i="29"/>
  <c r="N137" i="29"/>
  <c r="M137" i="29"/>
  <c r="L137" i="29"/>
  <c r="K137" i="29"/>
  <c r="J137" i="29"/>
  <c r="I137" i="29"/>
  <c r="H137" i="29"/>
  <c r="G137" i="29"/>
  <c r="U136" i="29"/>
  <c r="S136" i="29"/>
  <c r="P136" i="29"/>
  <c r="L136" i="29"/>
  <c r="U135" i="29"/>
  <c r="T135" i="29"/>
  <c r="S135" i="29"/>
  <c r="R135" i="29"/>
  <c r="Q135" i="29"/>
  <c r="P135" i="29"/>
  <c r="O135" i="29"/>
  <c r="N135" i="29"/>
  <c r="M135" i="29"/>
  <c r="L135" i="29"/>
  <c r="K135" i="29"/>
  <c r="J135" i="29"/>
  <c r="I135" i="29"/>
  <c r="H135" i="29"/>
  <c r="G135" i="29"/>
  <c r="U134" i="29"/>
  <c r="T134" i="29"/>
  <c r="S134" i="29"/>
  <c r="R134" i="29"/>
  <c r="Q134" i="29"/>
  <c r="P134" i="29"/>
  <c r="O134" i="29"/>
  <c r="N134" i="29"/>
  <c r="M134" i="29"/>
  <c r="L134" i="29"/>
  <c r="K134" i="29"/>
  <c r="J134" i="29"/>
  <c r="I134" i="29"/>
  <c r="H134" i="29"/>
  <c r="G134" i="29"/>
  <c r="U133" i="29"/>
  <c r="S133" i="29"/>
  <c r="P133" i="29"/>
  <c r="L133" i="29"/>
  <c r="U132" i="29"/>
  <c r="T132" i="29"/>
  <c r="S132" i="29"/>
  <c r="R132" i="29"/>
  <c r="Q132" i="29"/>
  <c r="P132" i="29"/>
  <c r="O132" i="29"/>
  <c r="N132" i="29"/>
  <c r="M132" i="29"/>
  <c r="L132" i="29"/>
  <c r="K132" i="29"/>
  <c r="J132" i="29"/>
  <c r="I132" i="29"/>
  <c r="H132" i="29"/>
  <c r="G132" i="29"/>
  <c r="U131" i="29"/>
  <c r="S131" i="29"/>
  <c r="P131" i="29"/>
  <c r="L131" i="29"/>
  <c r="U130" i="29"/>
  <c r="T130" i="29"/>
  <c r="S130" i="29"/>
  <c r="R130" i="29"/>
  <c r="Q130" i="29"/>
  <c r="P130" i="29"/>
  <c r="O130" i="29"/>
  <c r="N130" i="29"/>
  <c r="M130" i="29"/>
  <c r="L130" i="29"/>
  <c r="K130" i="29"/>
  <c r="J130" i="29"/>
  <c r="I130" i="29"/>
  <c r="H130" i="29"/>
  <c r="G130" i="29"/>
  <c r="U129" i="29"/>
  <c r="T129" i="29"/>
  <c r="S129" i="29"/>
  <c r="R129" i="29"/>
  <c r="Q129" i="29"/>
  <c r="P129" i="29"/>
  <c r="O129" i="29"/>
  <c r="N129" i="29"/>
  <c r="M129" i="29"/>
  <c r="L129" i="29"/>
  <c r="K129" i="29"/>
  <c r="J129" i="29"/>
  <c r="I129" i="29"/>
  <c r="H129" i="29"/>
  <c r="G129" i="29"/>
  <c r="U128" i="29"/>
  <c r="S128" i="29"/>
  <c r="P128" i="29"/>
  <c r="L128" i="29"/>
  <c r="U127" i="29"/>
  <c r="T127" i="29"/>
  <c r="S127" i="29"/>
  <c r="R127" i="29"/>
  <c r="Q127" i="29"/>
  <c r="P127" i="29"/>
  <c r="O127" i="29"/>
  <c r="N127" i="29"/>
  <c r="M127" i="29"/>
  <c r="L127" i="29"/>
  <c r="K127" i="29"/>
  <c r="J127" i="29"/>
  <c r="I127" i="29"/>
  <c r="H127" i="29"/>
  <c r="G127" i="29"/>
  <c r="U126" i="29"/>
  <c r="T126" i="29"/>
  <c r="S126" i="29"/>
  <c r="R126" i="29"/>
  <c r="Q126" i="29"/>
  <c r="P126" i="29"/>
  <c r="O126" i="29"/>
  <c r="N126" i="29"/>
  <c r="M126" i="29"/>
  <c r="L126" i="29"/>
  <c r="K126" i="29"/>
  <c r="J126" i="29"/>
  <c r="I126" i="29"/>
  <c r="H126" i="29"/>
  <c r="G126" i="29"/>
  <c r="U125" i="29"/>
  <c r="S125" i="29"/>
  <c r="P125" i="29"/>
  <c r="L125" i="29"/>
  <c r="U124" i="29"/>
  <c r="T124" i="29"/>
  <c r="S124" i="29"/>
  <c r="R124" i="29"/>
  <c r="Q124" i="29"/>
  <c r="P124" i="29"/>
  <c r="O124" i="29"/>
  <c r="N124" i="29"/>
  <c r="M124" i="29"/>
  <c r="L124" i="29"/>
  <c r="K124" i="29"/>
  <c r="J124" i="29"/>
  <c r="I124" i="29"/>
  <c r="H124" i="29"/>
  <c r="G124" i="29"/>
  <c r="U123" i="29"/>
  <c r="P123" i="29"/>
  <c r="L123" i="29"/>
  <c r="U122" i="29"/>
  <c r="T122" i="29"/>
  <c r="S122" i="29"/>
  <c r="R122" i="29"/>
  <c r="Q122" i="29"/>
  <c r="P122" i="29"/>
  <c r="O122" i="29"/>
  <c r="N122" i="29"/>
  <c r="M122" i="29"/>
  <c r="L122" i="29"/>
  <c r="K122" i="29"/>
  <c r="J122" i="29"/>
  <c r="I122" i="29"/>
  <c r="H122" i="29"/>
  <c r="G122" i="29"/>
  <c r="U121" i="29"/>
  <c r="T121" i="29"/>
  <c r="S121" i="29"/>
  <c r="R121" i="29"/>
  <c r="Q121" i="29"/>
  <c r="P121" i="29"/>
  <c r="O121" i="29"/>
  <c r="N121" i="29"/>
  <c r="M121" i="29"/>
  <c r="L121" i="29"/>
  <c r="K121" i="29"/>
  <c r="J121" i="29"/>
  <c r="I121" i="29"/>
  <c r="H121" i="29"/>
  <c r="G121" i="29"/>
  <c r="U120" i="29"/>
  <c r="S120" i="29"/>
  <c r="P120" i="29"/>
  <c r="L120" i="29"/>
  <c r="U119" i="29"/>
  <c r="T119" i="29"/>
  <c r="S119" i="29"/>
  <c r="R119" i="29"/>
  <c r="Q119" i="29"/>
  <c r="P119" i="29"/>
  <c r="O119" i="29"/>
  <c r="N119" i="29"/>
  <c r="M119" i="29"/>
  <c r="L119" i="29"/>
  <c r="K119" i="29"/>
  <c r="J119" i="29"/>
  <c r="I119" i="29"/>
  <c r="H119" i="29"/>
  <c r="G119" i="29"/>
  <c r="U118" i="29"/>
  <c r="T118" i="29"/>
  <c r="S118" i="29"/>
  <c r="R118" i="29"/>
  <c r="Q118" i="29"/>
  <c r="P118" i="29"/>
  <c r="O118" i="29"/>
  <c r="N118" i="29"/>
  <c r="M118" i="29"/>
  <c r="L118" i="29"/>
  <c r="K118" i="29"/>
  <c r="J118" i="29"/>
  <c r="I118" i="29"/>
  <c r="H118" i="29"/>
  <c r="G118" i="29"/>
  <c r="U117" i="29"/>
  <c r="S117" i="29"/>
  <c r="P117" i="29"/>
  <c r="L117" i="29"/>
  <c r="U116" i="29"/>
  <c r="T116" i="29"/>
  <c r="S116" i="29"/>
  <c r="R116" i="29"/>
  <c r="Q116" i="29"/>
  <c r="P116" i="29"/>
  <c r="O116" i="29"/>
  <c r="N116" i="29"/>
  <c r="M116" i="29"/>
  <c r="L116" i="29"/>
  <c r="K116" i="29"/>
  <c r="J116" i="29"/>
  <c r="I116" i="29"/>
  <c r="H116" i="29"/>
  <c r="G116" i="29"/>
  <c r="U115" i="29"/>
  <c r="T115" i="29"/>
  <c r="S115" i="29"/>
  <c r="R115" i="29"/>
  <c r="Q115" i="29"/>
  <c r="P115" i="29"/>
  <c r="O115" i="29"/>
  <c r="N115" i="29"/>
  <c r="M115" i="29"/>
  <c r="L115" i="29"/>
  <c r="K115" i="29"/>
  <c r="J115" i="29"/>
  <c r="I115" i="29"/>
  <c r="H115" i="29"/>
  <c r="G115" i="29"/>
  <c r="U114" i="29"/>
  <c r="S114" i="29"/>
  <c r="P114" i="29"/>
  <c r="L114" i="29"/>
  <c r="U113" i="29"/>
  <c r="T113" i="29"/>
  <c r="S113" i="29"/>
  <c r="R113" i="29"/>
  <c r="Q113" i="29"/>
  <c r="P113" i="29"/>
  <c r="O113" i="29"/>
  <c r="N113" i="29"/>
  <c r="M113" i="29"/>
  <c r="L113" i="29"/>
  <c r="K113" i="29"/>
  <c r="J113" i="29"/>
  <c r="I113" i="29"/>
  <c r="H113" i="29"/>
  <c r="G113" i="29"/>
  <c r="U112" i="29"/>
  <c r="T112" i="29"/>
  <c r="S112" i="29"/>
  <c r="R112" i="29"/>
  <c r="Q112" i="29"/>
  <c r="P112" i="29"/>
  <c r="O112" i="29"/>
  <c r="N112" i="29"/>
  <c r="M112" i="29"/>
  <c r="L112" i="29"/>
  <c r="K112" i="29"/>
  <c r="J112" i="29"/>
  <c r="I112" i="29"/>
  <c r="H112" i="29"/>
  <c r="G112" i="29"/>
  <c r="U111" i="29"/>
  <c r="T111" i="29"/>
  <c r="S111" i="29"/>
  <c r="R111" i="29"/>
  <c r="Q111" i="29"/>
  <c r="P111" i="29"/>
  <c r="O111" i="29"/>
  <c r="N111" i="29"/>
  <c r="M111" i="29"/>
  <c r="L111" i="29"/>
  <c r="K111" i="29"/>
  <c r="J111" i="29"/>
  <c r="I111" i="29"/>
  <c r="H111" i="29"/>
  <c r="G111" i="29"/>
  <c r="U110" i="29"/>
  <c r="T110" i="29"/>
  <c r="S110" i="29"/>
  <c r="R110" i="29"/>
  <c r="Q110" i="29"/>
  <c r="P110" i="29"/>
  <c r="O110" i="29"/>
  <c r="N110" i="29"/>
  <c r="M110" i="29"/>
  <c r="L110" i="29"/>
  <c r="K110" i="29"/>
  <c r="J110" i="29"/>
  <c r="I110" i="29"/>
  <c r="H110" i="29"/>
  <c r="G110" i="29"/>
  <c r="U109" i="29"/>
  <c r="S109" i="29"/>
  <c r="P109" i="29"/>
  <c r="L109" i="29"/>
  <c r="U108" i="29"/>
  <c r="T108" i="29"/>
  <c r="S108" i="29"/>
  <c r="R108" i="29"/>
  <c r="Q108" i="29"/>
  <c r="P108" i="29"/>
  <c r="O108" i="29"/>
  <c r="N108" i="29"/>
  <c r="M108" i="29"/>
  <c r="L108" i="29"/>
  <c r="K108" i="29"/>
  <c r="J108" i="29"/>
  <c r="I108" i="29"/>
  <c r="H108" i="29"/>
  <c r="G108" i="29"/>
  <c r="U107" i="29"/>
  <c r="S107" i="29"/>
  <c r="P107" i="29"/>
  <c r="L107" i="29"/>
  <c r="U106" i="29"/>
  <c r="T106" i="29"/>
  <c r="S106" i="29"/>
  <c r="R106" i="29"/>
  <c r="Q106" i="29"/>
  <c r="P106" i="29"/>
  <c r="O106" i="29"/>
  <c r="N106" i="29"/>
  <c r="M106" i="29"/>
  <c r="L106" i="29"/>
  <c r="K106" i="29"/>
  <c r="J106" i="29"/>
  <c r="I106" i="29"/>
  <c r="U105" i="29"/>
  <c r="T105" i="29"/>
  <c r="S105" i="29"/>
  <c r="R105" i="29"/>
  <c r="Q105" i="29"/>
  <c r="P105" i="29"/>
  <c r="O105" i="29"/>
  <c r="N105" i="29"/>
  <c r="M105" i="29"/>
  <c r="L105" i="29"/>
  <c r="K105" i="29"/>
  <c r="J105" i="29"/>
  <c r="I105" i="29"/>
  <c r="H105" i="29"/>
  <c r="G105" i="29"/>
  <c r="U104" i="29"/>
  <c r="S104" i="29"/>
  <c r="P104" i="29"/>
  <c r="L104" i="29"/>
  <c r="U103" i="29"/>
  <c r="T103" i="29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U102" i="29"/>
  <c r="S102" i="29"/>
  <c r="P102" i="29"/>
  <c r="L102" i="29"/>
  <c r="U101" i="29"/>
  <c r="T101" i="29"/>
  <c r="S101" i="29"/>
  <c r="R101" i="29"/>
  <c r="Q101" i="29"/>
  <c r="P101" i="29"/>
  <c r="O101" i="29"/>
  <c r="N101" i="29"/>
  <c r="M101" i="29"/>
  <c r="L101" i="29"/>
  <c r="K101" i="29"/>
  <c r="J101" i="29"/>
  <c r="I101" i="29"/>
  <c r="H101" i="29"/>
  <c r="G101" i="29"/>
  <c r="U100" i="29"/>
  <c r="S100" i="29"/>
  <c r="P100" i="29"/>
  <c r="L100" i="29"/>
  <c r="U99" i="29"/>
  <c r="T99" i="29"/>
  <c r="S99" i="29"/>
  <c r="R99" i="29"/>
  <c r="Q99" i="29"/>
  <c r="P99" i="29"/>
  <c r="O99" i="29"/>
  <c r="N99" i="29"/>
  <c r="M99" i="29"/>
  <c r="L99" i="29"/>
  <c r="K99" i="29"/>
  <c r="J99" i="29"/>
  <c r="I99" i="29"/>
  <c r="H99" i="29"/>
  <c r="G99" i="29"/>
  <c r="U98" i="29"/>
  <c r="S98" i="29"/>
  <c r="P98" i="29"/>
  <c r="L98" i="29"/>
  <c r="U97" i="29"/>
  <c r="S97" i="29"/>
  <c r="P97" i="29"/>
  <c r="L97" i="29"/>
  <c r="U96" i="29"/>
  <c r="T96" i="29"/>
  <c r="S96" i="29"/>
  <c r="R96" i="29"/>
  <c r="Q96" i="29"/>
  <c r="P96" i="29"/>
  <c r="O96" i="29"/>
  <c r="N96" i="29"/>
  <c r="M96" i="29"/>
  <c r="L96" i="29"/>
  <c r="K96" i="29"/>
  <c r="J96" i="29"/>
  <c r="I96" i="29"/>
  <c r="H96" i="29"/>
  <c r="G96" i="29"/>
  <c r="U95" i="29"/>
  <c r="T95" i="29"/>
  <c r="S95" i="29"/>
  <c r="R95" i="29"/>
  <c r="Q95" i="29"/>
  <c r="P95" i="29"/>
  <c r="O95" i="29"/>
  <c r="N95" i="29"/>
  <c r="M95" i="29"/>
  <c r="L95" i="29"/>
  <c r="K95" i="29"/>
  <c r="J95" i="29"/>
  <c r="I95" i="29"/>
  <c r="H95" i="29"/>
  <c r="G95" i="29"/>
  <c r="U94" i="29"/>
  <c r="S94" i="29"/>
  <c r="P94" i="29"/>
  <c r="L94" i="29"/>
  <c r="U93" i="29"/>
  <c r="T93" i="29"/>
  <c r="S93" i="29"/>
  <c r="R93" i="29"/>
  <c r="Q93" i="29"/>
  <c r="P93" i="29"/>
  <c r="O93" i="29"/>
  <c r="N93" i="29"/>
  <c r="M93" i="29"/>
  <c r="L93" i="29"/>
  <c r="K93" i="29"/>
  <c r="J93" i="29"/>
  <c r="I93" i="29"/>
  <c r="H93" i="29"/>
  <c r="G93" i="29"/>
  <c r="U92" i="29"/>
  <c r="S92" i="29"/>
  <c r="P92" i="29"/>
  <c r="L92" i="29"/>
  <c r="U91" i="29"/>
  <c r="T91" i="29"/>
  <c r="S91" i="29"/>
  <c r="R91" i="29"/>
  <c r="Q91" i="29"/>
  <c r="P91" i="29"/>
  <c r="O91" i="29"/>
  <c r="N91" i="29"/>
  <c r="M91" i="29"/>
  <c r="L91" i="29"/>
  <c r="K91" i="29"/>
  <c r="J91" i="29"/>
  <c r="I91" i="29"/>
  <c r="H91" i="29"/>
  <c r="G91" i="29"/>
  <c r="U90" i="29"/>
  <c r="T90" i="29"/>
  <c r="S90" i="29"/>
  <c r="R90" i="29"/>
  <c r="Q90" i="29"/>
  <c r="P90" i="29"/>
  <c r="O90" i="29"/>
  <c r="N90" i="29"/>
  <c r="M90" i="29"/>
  <c r="L90" i="29"/>
  <c r="K90" i="29"/>
  <c r="J90" i="29"/>
  <c r="I90" i="29"/>
  <c r="H90" i="29"/>
  <c r="G90" i="29"/>
  <c r="U89" i="29"/>
  <c r="S89" i="29"/>
  <c r="P89" i="29"/>
  <c r="L89" i="29"/>
  <c r="U88" i="29"/>
  <c r="T88" i="29"/>
  <c r="S88" i="29"/>
  <c r="R88" i="29"/>
  <c r="Q88" i="29"/>
  <c r="P88" i="29"/>
  <c r="O88" i="29"/>
  <c r="N88" i="29"/>
  <c r="M88" i="29"/>
  <c r="L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U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L82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U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U75" i="29"/>
  <c r="S75" i="29"/>
  <c r="P75" i="29"/>
  <c r="L75" i="29"/>
  <c r="U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U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U72" i="29"/>
  <c r="S72" i="29"/>
  <c r="P72" i="29"/>
  <c r="L72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U66" i="29"/>
  <c r="S66" i="29"/>
  <c r="P66" i="29"/>
  <c r="L66" i="29"/>
  <c r="U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L63" i="29"/>
  <c r="U62" i="29"/>
  <c r="T62" i="29"/>
  <c r="S62" i="29"/>
  <c r="R62" i="29"/>
  <c r="Q62" i="29"/>
  <c r="P62" i="29"/>
  <c r="O62" i="29"/>
  <c r="L62" i="29"/>
  <c r="K62" i="29"/>
  <c r="J62" i="29"/>
  <c r="I62" i="29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U56" i="29"/>
  <c r="S56" i="29"/>
  <c r="P56" i="29"/>
  <c r="L56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U54" i="29"/>
  <c r="S54" i="29"/>
  <c r="P54" i="29"/>
  <c r="L54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U52" i="29"/>
  <c r="S52" i="29"/>
  <c r="P52" i="29"/>
  <c r="L52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U39" i="29"/>
  <c r="S39" i="29"/>
  <c r="P39" i="29"/>
  <c r="L39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X11" i="29"/>
  <c r="W11" i="29"/>
  <c r="V11" i="29"/>
  <c r="U11" i="29"/>
  <c r="S11" i="29"/>
  <c r="P11" i="29"/>
  <c r="L11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K5" i="46" l="1"/>
  <c r="H4" i="46"/>
  <c r="K4" i="46" s="1"/>
</calcChain>
</file>

<file path=xl/sharedStrings.xml><?xml version="1.0" encoding="utf-8"?>
<sst xmlns="http://schemas.openxmlformats.org/spreadsheetml/2006/main" count="16399" uniqueCount="972">
  <si>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</si>
  <si>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</si>
  <si>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</si>
  <si>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</si>
  <si>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</si>
  <si>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</si>
  <si>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</si>
  <si>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</si>
  <si>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</si>
  <si>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</si>
  <si>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</si>
  <si>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</si>
  <si>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</si>
  <si>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</si>
  <si>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</si>
  <si>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</si>
  <si>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</si>
  <si>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</si>
  <si>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</si>
  <si>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</si>
  <si>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</si>
  <si>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</si>
  <si>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</si>
  <si>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</si>
  <si>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</si>
  <si>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</si>
  <si>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</si>
  <si>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</si>
  <si>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</si>
  <si>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</si>
  <si>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</si>
  <si>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</si>
  <si>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</si>
  <si>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</si>
  <si>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</si>
  <si>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</si>
  <si>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</si>
  <si>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</si>
  <si>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</si>
  <si>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</si>
  <si>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</si>
  <si>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</si>
  <si>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</si>
  <si>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</si>
  <si>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</si>
  <si>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</si>
  <si>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</si>
  <si>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</si>
  <si>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</si>
  <si>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</si>
  <si>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</si>
  <si>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</si>
  <si>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</si>
  <si>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</si>
  <si>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</si>
  <si>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</si>
  <si>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</si>
  <si>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</si>
  <si>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</si>
  <si>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</si>
  <si>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</si>
  <si>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</si>
  <si>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</si>
  <si>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</si>
  <si>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</si>
  <si>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</si>
  <si>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</si>
  <si>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</si>
  <si>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</si>
  <si>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</si>
  <si>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</si>
  <si>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</si>
  <si>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</si>
  <si>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</si>
  <si>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</si>
  <si>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</si>
  <si>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</si>
  <si>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</si>
  <si>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</si>
  <si>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</si>
  <si>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</si>
  <si>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</si>
  <si>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</si>
  <si>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</si>
  <si>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</si>
  <si>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</si>
  <si>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</si>
  <si>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</si>
  <si>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</si>
  <si>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</si>
  <si>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</si>
  <si>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</si>
  <si>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</si>
  <si>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</si>
  <si>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</si>
  <si>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</si>
  <si>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</si>
  <si>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</si>
  <si>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</si>
  <si>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</si>
  <si>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</si>
  <si>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</si>
  <si>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</si>
  <si>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</si>
  <si>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</si>
  <si>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</si>
  <si>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</si>
  <si>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</si>
  <si>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</si>
  <si>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</si>
  <si>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</si>
  <si>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</si>
  <si>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</si>
  <si>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</si>
  <si>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</si>
  <si>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</si>
  <si>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</si>
  <si>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</si>
  <si>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</si>
  <si>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</si>
  <si>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</si>
  <si>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</si>
  <si>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</si>
  <si>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</si>
  <si>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</si>
  <si>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</si>
  <si>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</si>
  <si>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</si>
  <si>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</si>
  <si>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</si>
  <si>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</si>
  <si>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</si>
  <si>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</si>
  <si>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</si>
  <si>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</si>
  <si>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</si>
  <si>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</si>
  <si>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</si>
  <si>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</si>
  <si>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</si>
  <si>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</si>
  <si>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</si>
  <si>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</si>
  <si>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</si>
  <si>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</si>
  <si>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</si>
  <si>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</si>
  <si>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</si>
  <si>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</si>
  <si>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</si>
  <si>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</si>
  <si>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</si>
  <si>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</si>
  <si>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</si>
  <si>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</si>
  <si>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</si>
  <si>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</si>
  <si>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</si>
  <si>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</si>
  <si>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</si>
  <si>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</si>
  <si>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</si>
  <si>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</si>
  <si>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</si>
  <si>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</si>
  <si>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</si>
  <si>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</si>
  <si>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</si>
  <si>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</si>
  <si>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</si>
  <si>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</si>
  <si>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</si>
  <si>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</si>
  <si>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</si>
  <si>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</si>
  <si>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</si>
  <si>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</si>
  <si>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</si>
  <si>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</si>
  <si>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</si>
  <si>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</si>
  <si>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</si>
  <si>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</si>
  <si>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</si>
  <si>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</si>
  <si>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</si>
  <si>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</si>
  <si>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</si>
  <si>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</si>
  <si>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</si>
  <si>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</si>
  <si>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</si>
  <si>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</si>
  <si>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</si>
  <si>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</si>
  <si>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</si>
  <si>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</si>
  <si>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</si>
  <si>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</si>
  <si>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</si>
  <si>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</si>
  <si>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</si>
  <si>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</si>
  <si>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</si>
  <si>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</si>
  <si>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</si>
  <si>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</si>
  <si>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</si>
  <si>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</si>
  <si>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</si>
  <si>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</si>
  <si>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</si>
  <si>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</si>
  <si>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</si>
  <si>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</si>
  <si>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</si>
  <si>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</si>
  <si>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</si>
  <si>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</si>
  <si>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</si>
  <si>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</si>
  <si>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</si>
  <si>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</si>
  <si>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</si>
  <si>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</si>
  <si>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</si>
  <si>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</si>
  <si>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</si>
  <si>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</si>
  <si>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</si>
  <si>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</si>
  <si>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</si>
  <si>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</si>
  <si>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</si>
  <si>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</si>
  <si>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</si>
  <si>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</si>
  <si>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</si>
  <si>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</si>
  <si>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</si>
  <si>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</si>
  <si>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</si>
  <si>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</si>
  <si>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</si>
  <si>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</si>
  <si>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</si>
  <si>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</si>
  <si>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</si>
  <si>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</si>
  <si>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</si>
  <si>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</si>
  <si>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</si>
  <si>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</si>
  <si>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</si>
  <si>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</si>
  <si>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</si>
  <si>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</si>
  <si>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</si>
  <si>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</si>
  <si>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</si>
  <si>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</si>
  <si>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</si>
  <si>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</si>
  <si>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</si>
  <si>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</si>
  <si>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</si>
  <si>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</si>
  <si>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</si>
  <si>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</si>
  <si>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</si>
  <si>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</si>
  <si>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</si>
  <si>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</si>
  <si>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</si>
  <si>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</si>
  <si>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</si>
  <si>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</si>
  <si>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</si>
  <si>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</si>
  <si>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</si>
  <si>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</si>
  <si>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</si>
  <si>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</si>
  <si>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</si>
  <si>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</si>
  <si>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</si>
  <si>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</si>
  <si>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</si>
  <si>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</si>
  <si>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</si>
  <si>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</si>
  <si>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</si>
  <si>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</si>
  <si>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</si>
  <si>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</si>
  <si>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</si>
  <si>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</si>
  <si>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</si>
  <si>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</si>
  <si>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</si>
  <si>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</si>
  <si>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</si>
  <si>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</si>
  <si>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</si>
  <si>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</si>
  <si>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</si>
  <si>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</si>
  <si>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</si>
  <si>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</si>
  <si>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</si>
  <si>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</si>
  <si>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</si>
  <si>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</si>
  <si>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</si>
  <si>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</si>
  <si>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</si>
  <si>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</si>
  <si>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</si>
  <si>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</si>
  <si>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</si>
  <si>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</si>
  <si>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</si>
  <si>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</si>
  <si>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</si>
  <si>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</si>
  <si>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</si>
  <si>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</si>
  <si>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</si>
  <si>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</si>
  <si>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</si>
  <si>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</si>
  <si>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</si>
  <si>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</si>
  <si>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</si>
  <si>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</si>
  <si>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</si>
  <si>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</si>
  <si>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</si>
  <si>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</si>
  <si>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</si>
  <si>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</si>
  <si>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</si>
  <si>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</si>
  <si>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</si>
  <si>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</si>
  <si>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</si>
  <si>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</si>
  <si>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</si>
  <si>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</si>
  <si>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</si>
  <si>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</si>
  <si>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</si>
  <si>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</si>
  <si>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</si>
  <si>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</si>
  <si>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</si>
  <si>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</si>
  <si>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</si>
  <si>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</si>
  <si>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</si>
  <si>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</si>
  <si>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</si>
  <si>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</si>
  <si>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</si>
  <si>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</si>
  <si>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</si>
  <si>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</si>
  <si>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</si>
  <si>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</si>
  <si>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</si>
  <si>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</si>
  <si>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</si>
  <si>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</si>
  <si>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</si>
  <si>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</si>
  <si>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</si>
  <si>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</si>
  <si>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</si>
  <si>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</si>
  <si>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</si>
  <si>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</si>
  <si>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</si>
  <si>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</si>
  <si>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</si>
  <si>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</si>
  <si>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</si>
  <si>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</si>
  <si>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</si>
  <si>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</si>
  <si>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</si>
  <si>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</si>
  <si>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</si>
  <si>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</si>
  <si>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</si>
  <si>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</si>
  <si>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</si>
  <si>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</si>
  <si>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</si>
  <si>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</si>
  <si>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</si>
  <si>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</si>
  <si>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</si>
  <si>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</si>
  <si>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</si>
  <si>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</si>
  <si>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</si>
  <si>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</si>
  <si>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</si>
  <si>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</si>
  <si>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</si>
  <si>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</si>
  <si>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</si>
  <si>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</si>
  <si>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</si>
  <si>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</si>
  <si>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</si>
  <si>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</si>
  <si>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</si>
  <si>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</si>
  <si>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</si>
  <si>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</si>
  <si>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</si>
  <si>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</si>
  <si>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</si>
  <si>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</si>
  <si>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</si>
  <si>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</si>
  <si>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</si>
  <si>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</si>
  <si>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</si>
  <si>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</si>
  <si>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</si>
  <si>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</si>
  <si>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</si>
  <si>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</si>
  <si>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</si>
  <si>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</si>
  <si>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</si>
  <si>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</si>
  <si>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</si>
  <si>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</si>
  <si>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</si>
  <si>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</si>
  <si>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</si>
  <si>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</si>
  <si>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</si>
  <si>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</si>
  <si>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</si>
  <si>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</si>
  <si>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</si>
  <si>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</si>
  <si>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</si>
  <si>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</si>
  <si>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</si>
  <si>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</si>
  <si>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</si>
  <si>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</si>
  <si>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</si>
  <si>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</si>
  <si>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</si>
  <si>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</si>
  <si>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</si>
  <si>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</si>
  <si>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</si>
  <si>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</si>
  <si>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</si>
  <si>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</si>
  <si>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</si>
  <si>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</si>
  <si>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</si>
  <si>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</si>
  <si>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</si>
  <si>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</si>
  <si>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</si>
  <si>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</si>
  <si>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</si>
  <si>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</si>
  <si>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</si>
  <si>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</si>
  <si>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</si>
  <si>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</si>
  <si>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</si>
  <si>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</si>
  <si>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</si>
  <si>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</si>
  <si>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</si>
  <si>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</si>
  <si>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</si>
  <si>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</si>
  <si>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</si>
  <si>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</si>
  <si>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</si>
  <si>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</si>
  <si>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</si>
  <si>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</si>
  <si>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</si>
  <si>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</si>
  <si>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</si>
  <si>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</si>
  <si>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</si>
  <si>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</si>
  <si>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</si>
  <si>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</si>
  <si>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</si>
  <si>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</si>
  <si>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</si>
  <si>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</si>
  <si>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</si>
  <si>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</si>
  <si>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</si>
  <si>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</si>
  <si>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</si>
  <si>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</si>
  <si>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</si>
  <si>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</si>
  <si>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</si>
  <si>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</si>
  <si>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</si>
  <si>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</si>
  <si>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</si>
  <si>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</si>
  <si>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</si>
  <si>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</si>
  <si>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</si>
  <si>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</si>
  <si>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</si>
  <si>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</si>
  <si>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</si>
  <si>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</si>
  <si>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</si>
  <si>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</si>
  <si>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</si>
  <si>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</si>
  <si>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</si>
  <si>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</si>
  <si>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</si>
  <si>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</si>
  <si>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</si>
  <si>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</si>
  <si>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</si>
  <si>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</si>
  <si>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</si>
  <si>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</si>
  <si>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</si>
  <si>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</si>
  <si>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</si>
  <si>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</si>
  <si>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</si>
  <si>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</si>
  <si>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</si>
  <si>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</si>
  <si>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</si>
  <si>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</si>
  <si>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</si>
  <si>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</si>
  <si>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</si>
  <si>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</si>
  <si>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</si>
  <si>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</si>
  <si>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</si>
  <si>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</si>
  <si>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</si>
  <si>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</si>
  <si>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</si>
  <si>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</si>
  <si>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</si>
  <si>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</si>
  <si>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</si>
  <si>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</si>
  <si>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</si>
  <si>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</si>
  <si>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</si>
  <si>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</si>
  <si>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</si>
  <si>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</si>
  <si>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</si>
  <si>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</si>
  <si>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</si>
  <si>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</si>
  <si>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</si>
  <si>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</si>
  <si>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</si>
  <si>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</si>
  <si>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</si>
  <si>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</si>
  <si>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</si>
  <si>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</si>
  <si>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</si>
  <si>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</si>
  <si>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</si>
  <si>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 xml:space="preserve">Unapređenje strukturnih reformi željeznice </t>
  </si>
  <si>
    <t>K754026</t>
  </si>
  <si>
    <t>T754028</t>
  </si>
  <si>
    <t>A754025</t>
  </si>
  <si>
    <t>A754029</t>
  </si>
  <si>
    <t>Provedba ugovora o koncesiji - Bina-Istra</t>
  </si>
  <si>
    <t>A587053</t>
  </si>
  <si>
    <t>Provedba ugovora o koncesiji - Autocesta Zagreb-Macelj</t>
  </si>
  <si>
    <t>RKP 48031</t>
  </si>
  <si>
    <t>K870001</t>
  </si>
  <si>
    <t>A870003</t>
  </si>
  <si>
    <t xml:space="preserve">Naknada koja se dodjeljuje poduzetnicima kojima je povjereno obavljanje univerzalne poštanske usluge </t>
  </si>
  <si>
    <t>A754032</t>
  </si>
  <si>
    <t>A754030</t>
  </si>
  <si>
    <t>Članarine u međunarodnim organizacijama u pomorstvu</t>
  </si>
  <si>
    <t>T754034</t>
  </si>
  <si>
    <t>A754035</t>
  </si>
  <si>
    <t>Provedba ugovora o koncesiji za izgradnju novog putničkog terminala Zračne luke Zagreb</t>
  </si>
  <si>
    <t>Priprema projekata i planskih dokumenata u unutarnjoj plovidbi</t>
  </si>
  <si>
    <t>Naknade građanima i kućanstvima u naravi</t>
  </si>
  <si>
    <t>A754036</t>
  </si>
  <si>
    <t>Članarine i norme</t>
  </si>
  <si>
    <t>Troškovi sudskih postupaka</t>
  </si>
  <si>
    <t>Ostale kazne</t>
  </si>
  <si>
    <t>Uspostava hidrografskog informacijskog sustava</t>
  </si>
  <si>
    <t>Stipendiranje redovnih učenika i studenata srednjih pomorskih škola i pomorskih fakulteta</t>
  </si>
  <si>
    <t>Sufinanciranje ukrcaja vježbenika na brodove u međunarodnoj i nacionalnoj plovidbi</t>
  </si>
  <si>
    <t>Rad Savske komisije, te sudjelovanje u radu međunarodnih institucija s područja unutarnje plovidbe</t>
  </si>
  <si>
    <t>Stipendiranje redovnih studenata i učenika obrazovnog usmjerenja iz područja unutarnje plovidbe, te vježbeničkog staža brodaraca unutarnje plovidbe</t>
  </si>
  <si>
    <t>UPRAVLJANJE FONDOVIMA EU</t>
  </si>
  <si>
    <t>Kapitalne pomoći temeljem prijenosa EU sredstava</t>
  </si>
  <si>
    <t>Naknade šteta zaposlenicima</t>
  </si>
  <si>
    <t>A754037</t>
  </si>
  <si>
    <t xml:space="preserve"> </t>
  </si>
  <si>
    <t>Medicinska i laboratorijska oprema</t>
  </si>
  <si>
    <t>Tekuće pomoći temeljem prijenosa EU sredstava</t>
  </si>
  <si>
    <t>T754039</t>
  </si>
  <si>
    <t>OP Konkurentnost i kohezija, prioritetna os 7. Povezanost i mobilnost</t>
  </si>
  <si>
    <t>Uprava sigurnosti plovidbe</t>
  </si>
  <si>
    <t>T754040</t>
  </si>
  <si>
    <t>Glavno tajništvo i zajednički rashodi</t>
  </si>
  <si>
    <t>T754041</t>
  </si>
  <si>
    <t>OP Konkurentnost i kohezija, specifični cilj 2a1 Razvoj infrastrukture širokopojasne mreže sljedeće generacije</t>
  </si>
  <si>
    <t>K810053</t>
  </si>
  <si>
    <t>CEF 2014.-2020.- RIS COMEX- Primjena RIS-a u upravljanju prometnim koridorima</t>
  </si>
  <si>
    <t>RKP 49083</t>
  </si>
  <si>
    <t>Hrvatska agencija za civilno zrakoplovstvo</t>
  </si>
  <si>
    <t>A909001</t>
  </si>
  <si>
    <t>Plaće u naravi</t>
  </si>
  <si>
    <t>Negativne tečajne razlike i razlike zbog primjene valutne klauzule</t>
  </si>
  <si>
    <t>3101 - UPRAVLJANJE NA PODRUČJU PROMETNE POLITIKE - 31 PROMET, PROMETNA INFRASTRUKTURA I KOMUNIKACIJE</t>
  </si>
  <si>
    <t>3113 - RAZVOJ SUSTAVA ZRAČNOG PROMETA - 31 PROMET, PROMETNA INFRASTRUKTURA I KOMUNIKACIJE</t>
  </si>
  <si>
    <t>3107 - RAZVOJ TRŽIŠTA POŠTANSKIH USLUGA I ELEKTRONIČKIH KOMUNIKACIJA - 31 PROMET, PROMETNA INFRASTRUKTURA I KOMUNIKACIJE</t>
  </si>
  <si>
    <t>3111 - PRIPREMA I PROVEDBA PROJEKATA SUFINANCIRANIH SREDSTVIMA FONDOVA EU - 31 PROMET, PROMETNA INFRASTRUKTURA I KOMUNIKACIJE</t>
  </si>
  <si>
    <t>3117 - ISTRAŽIVANJE NESREĆA U PROMETU - 31 PROMET, PROMETNA INFRASTRUKTURA I KOMUNIKACIJE</t>
  </si>
  <si>
    <t>Agencija za istraživanje nesreća u zračnom, pomorskom i željezničkom prometu</t>
  </si>
  <si>
    <t>Agencija za sigurnost željezničkog prometa</t>
  </si>
  <si>
    <t>06505</t>
  </si>
  <si>
    <t>06545</t>
  </si>
  <si>
    <t>06551</t>
  </si>
  <si>
    <t>45228</t>
  </si>
  <si>
    <t>48031</t>
  </si>
  <si>
    <t>49083</t>
  </si>
  <si>
    <t>06560</t>
  </si>
  <si>
    <t>NAZIV</t>
  </si>
  <si>
    <t>PROGRAM</t>
  </si>
  <si>
    <t>CEF 2017.-2019.-CROCODILE II CROATIA-Uvođenje inteligentnih prometnih sustava (ITS) na TNT cestama</t>
  </si>
  <si>
    <t>065 MINISTARSTVO MORA, PROMETA I INFRASTRUKTURE</t>
  </si>
  <si>
    <t>Administracija i upravljanje Agencije za obalni linijski pomorski promet</t>
  </si>
  <si>
    <t>Izgradnja, sanacija i rekonstrukcija objekata podgradnje u lukama otvorenim za javni promet od županijskog i lokalnog značaja te modernizacija, obnova i izgradnja ribarske infrastrukture</t>
  </si>
  <si>
    <t>Priprema i provedba projekata u pomorstvu</t>
  </si>
  <si>
    <t>Subvencije trgovačkim društvima i zadrugama izvan javnog sektora</t>
  </si>
  <si>
    <t>Subvencije trgovačkim društvima, zadrugama, poljoprivrednicima i obrtnicima iz EU sredstava</t>
  </si>
  <si>
    <t>Kapitalne pomoći iz EU sredstava</t>
  </si>
  <si>
    <t>Modernizacija i restrukturiranje cestovnog sektora</t>
  </si>
  <si>
    <t>Tekuće donacije iz EU sredstava</t>
  </si>
  <si>
    <t>Kapitalne donacije iz EU sredstava</t>
  </si>
  <si>
    <t>Promidžba pomorstva Republike Hrvatske</t>
  </si>
  <si>
    <t>K663006</t>
  </si>
  <si>
    <t>Tekuće pomoći međunarodnim organizacijama te institucijama i tijelima EU</t>
  </si>
  <si>
    <t>06565</t>
  </si>
  <si>
    <t>Potpora trgovačkim društvima u javnom sektoru u pripremi i provedbi projekata planiranih za sufinanciranje iz EU fondova</t>
  </si>
  <si>
    <t>A663007</t>
  </si>
  <si>
    <t>A840004</t>
  </si>
  <si>
    <t>K754042</t>
  </si>
  <si>
    <t>A754044</t>
  </si>
  <si>
    <t>A917001</t>
  </si>
  <si>
    <t>T754048</t>
  </si>
  <si>
    <t>K754049</t>
  </si>
  <si>
    <t>Prilagodba željezničkih graničnih prijelaza za provedbu schengenske pravne stečevine</t>
  </si>
  <si>
    <t>T754054</t>
  </si>
  <si>
    <t>Uprava pomorstva</t>
  </si>
  <si>
    <t>Uprava unutarnje plovidbe</t>
  </si>
  <si>
    <t>3116 - RAZVOJ SUSTAVA POMORSKOG PROMETA, POMORSKOG DOBRA I LUKA, TE ZAŠTITA OKOLIŠA OD ONEČIŠĆENJA S POMORSKIH OBJEKATA - 31 PROMET, PROMETNA INFRASTRUKTURA I KOMUNIKACIJE</t>
  </si>
  <si>
    <t>3109 - SIGURNOST PLOVIDBE - 31 PROMET, PROMETNA INFRASTRUKTURA I KOMUNIKACIJE</t>
  </si>
  <si>
    <t>3115 - RAZVOJ UNUTARNJE PLOVIDBE - 31 PROMET, PROMETNA INFRASTRUKTURA I KOMUNIKACIJE</t>
  </si>
  <si>
    <t>3110 - IZGRADNJA I ODRŽAVANJE CESTOVNE INFRASTRUKTURE - 31 PROMET, PROMETNA INFRASTRUKTURA I KOMUNIKACIJE</t>
  </si>
  <si>
    <t>3114 -IZGRADNJA I ODRŽAVANJE ŽELJEZNIČKE INFRASTRUKTURE - 31 PROMET, PROMETNA INFRASTRUKTURA I KOMUNIKACIJE</t>
  </si>
  <si>
    <t>3112 - INSPEKCIJSKI NADZOR CESTOVNOG PROMETA, CESTA I ŽIČARA - 31 PROMET, PROMETNA INFRASTRUKTURA I KOMUNIKACIJE</t>
  </si>
  <si>
    <t>K810056</t>
  </si>
  <si>
    <t>CEF 2014.-2020. Izrada studije utjecaja na okoliš i projektne dokumentacije za kritičnu dionicu rijeke Save</t>
  </si>
  <si>
    <t>3118-RAZVOJ I SIGURNOST KOPNENOG PROMETA - 31 PROMET, PROMETNA INFRASTRUKTURA I KOMUNIKACIJA</t>
  </si>
  <si>
    <t>0486</t>
  </si>
  <si>
    <t>Upravljanje, organizacija i regulacija željezničkog prometa</t>
  </si>
  <si>
    <t>Poslovni objekti</t>
  </si>
  <si>
    <t>POMORSTVO, UNUTARNJA PLOVIDBA I SIGURNOST PLOVIDBE</t>
  </si>
  <si>
    <t>PROMET I INFRASTRUKTURA</t>
  </si>
  <si>
    <t>Kapitalne pomoći proračunskim korisnicima drugih proračuna</t>
  </si>
  <si>
    <t>A754057</t>
  </si>
  <si>
    <t>Nacionalni sustav za suzbijanje  onečišćenja mora velikih razmjera - EAS HR</t>
  </si>
  <si>
    <t>Projekt proširenja i produbljenja plovnog kanala Privlački gaz</t>
  </si>
  <si>
    <t>T810059</t>
  </si>
  <si>
    <t>T810060</t>
  </si>
  <si>
    <t>A754061</t>
  </si>
  <si>
    <t>Naknada dijela cestarine za korištenje autocesta i objekata pod naplatom za vozila hitnih službi</t>
  </si>
  <si>
    <t>Potpora u provedbi CEF projekata željezničkog sektora</t>
  </si>
  <si>
    <t>CEF PSA - Uspostava baze podataka za sudionike e-mobilnosti</t>
  </si>
  <si>
    <t>T587063</t>
  </si>
  <si>
    <t>A754063</t>
  </si>
  <si>
    <t>Održavanje mreže plovila - čistača za djelovanje kod iznenadnih onečišćenja mora</t>
  </si>
  <si>
    <t>Poticaji u kombiniranom prijevozu tereta</t>
  </si>
  <si>
    <t>A754064</t>
  </si>
  <si>
    <t>INTERREG Va - Italija-Hrvatska Projekt INTESA Usklađivanje i optimizacija mreže nacionalnih pomorskih administracija Jadranskog mora</t>
  </si>
  <si>
    <t>Kapitalne pomoći kreditnim i ostalim financijskim institucijama te trgovačkim društvima i zadrugama izvan javnog sektora</t>
  </si>
  <si>
    <t>Uklanjanje podrtina i potonulih stvari</t>
  </si>
  <si>
    <t>A754065</t>
  </si>
  <si>
    <t>T810064</t>
  </si>
  <si>
    <t>INTERREG Va - Italija-Hrvatska Projekt GUTTA - Uštede goriva i smanjenje emisija iz pomorskog prometa u Jadranskom moru</t>
  </si>
  <si>
    <t>T587065</t>
  </si>
  <si>
    <t>Glava</t>
  </si>
  <si>
    <t>Administracija i upravljanje (iz evidencijskih prihoda)</t>
  </si>
  <si>
    <t>CEF Tehnička pomoć</t>
  </si>
  <si>
    <t>CEF PSA - Razvoj standarda za pružanje multimodalnih putnih informacija</t>
  </si>
  <si>
    <t>T810065</t>
  </si>
  <si>
    <t>Sufinanciranje izdavanja licencija inženjerima tehnologije prometa i transporta</t>
  </si>
  <si>
    <t>A754066</t>
  </si>
  <si>
    <t>Uprava za EU fondove i strateško planiranje</t>
  </si>
  <si>
    <t xml:space="preserve">Održavanje školskih brodova srednjoškolskih pomorskih učilišta i opremanje obveznom opremom u skladu s odredbama STCW Konvencije </t>
  </si>
  <si>
    <t>A754067</t>
  </si>
  <si>
    <t>Provedba aktivnosti vezanih uz COVID-19 (koronavirus)</t>
  </si>
  <si>
    <t>Lučka uprava Rijeka</t>
  </si>
  <si>
    <t>Lučka uprava Zadar</t>
  </si>
  <si>
    <t>Lučka uprava Šibenik</t>
  </si>
  <si>
    <t>Lučka uprava Split</t>
  </si>
  <si>
    <t>Lučka uprava Ploče</t>
  </si>
  <si>
    <t>Lučka uprava Dubrovnik</t>
  </si>
  <si>
    <t>06570</t>
  </si>
  <si>
    <t>Javna ustanova Lučka uprava Osijek</t>
  </si>
  <si>
    <t>Javna ustanova Lučka uprava Vukovar</t>
  </si>
  <si>
    <t>Javna ustanova Lučka uprava Slavonski Brod</t>
  </si>
  <si>
    <t>Javna ustanova Lučka uprava Sisak</t>
  </si>
  <si>
    <t>Ostala prava</t>
  </si>
  <si>
    <t>RKP 51302</t>
  </si>
  <si>
    <t>RKP 51271</t>
  </si>
  <si>
    <t>RKP 51335</t>
  </si>
  <si>
    <t>RKP 51327</t>
  </si>
  <si>
    <t>RKP 51298</t>
  </si>
  <si>
    <t>RKP 51343</t>
  </si>
  <si>
    <t>RKP 51319</t>
  </si>
  <si>
    <t>RKP 51280</t>
  </si>
  <si>
    <t>RKP 51263</t>
  </si>
  <si>
    <t>RKP 51255</t>
  </si>
  <si>
    <t>Kamate za primljene kredite i zajmove od kreditnih i ostalih financijskih institucija izvan javnog sektora</t>
  </si>
  <si>
    <t>Program dodjele državnih potpora sektoru mora, prometa, prometne infrastrukture i povezanim djelatnostima u aktualnoj pandemiji COVID-a 19</t>
  </si>
  <si>
    <t>OP Konkurentnost i kohezija, prioritetna os 7. Povezanost i mobilnost - Izgradnja terminala za pretovar rasutih tereta u luci Osijek</t>
  </si>
  <si>
    <t>INTERREG DIONYSUS - Integracija Dunavske regije u pametan i održiv multimodalni i intermodalni transportni lanac</t>
  </si>
  <si>
    <t>CEF - Priprema projektne dokumentacije za izgradnju vertikalne obale u Luci Vukovar</t>
  </si>
  <si>
    <t xml:space="preserve">Administracija i upravljanje </t>
  </si>
  <si>
    <t>K810067</t>
  </si>
  <si>
    <t>CEF 2014.-2020.- Priprema FAIRway 2 radova na Rajna - Dunav koridoru</t>
  </si>
  <si>
    <t>EKO - REKUPA - revitalizacija rijeke Kupe za putničku i sportsku plovidbu</t>
  </si>
  <si>
    <t>Izgradnja sportskog pristaništa Nemetin</t>
  </si>
  <si>
    <t>Gradnja i održavanje</t>
  </si>
  <si>
    <t>Otplata zajmova Zagrebačke banke i HBOR-a</t>
  </si>
  <si>
    <t>Otplata glavnice primljenih kredita od tuzemnih kreditnih institucija izvan javnog sektora</t>
  </si>
  <si>
    <t xml:space="preserve">Gradnja i održavanje </t>
  </si>
  <si>
    <t xml:space="preserve">Ostale usluge </t>
  </si>
  <si>
    <t>Projekt integracije trgovine i transporta - otplata Zajmova  Svjetske banke  (IBRD)</t>
  </si>
  <si>
    <t>Otplata glavnice primljenih zajmova od međunarodnih organizacija</t>
  </si>
  <si>
    <t>Kamate za primljene kredite i zajmove od međunarodnih organizacija, institucija i tijela EU te inozemnih vlada</t>
  </si>
  <si>
    <t>K754068</t>
  </si>
  <si>
    <t>A928001</t>
  </si>
  <si>
    <t>A928002</t>
  </si>
  <si>
    <t>T928003</t>
  </si>
  <si>
    <t xml:space="preserve">Komunalne usluge </t>
  </si>
  <si>
    <t xml:space="preserve">Zdravstvene i veterinarske usluge </t>
  </si>
  <si>
    <t>Penali, ležarine i drugo</t>
  </si>
  <si>
    <t>Ugovorene kazne i ostale naknade šteta</t>
  </si>
  <si>
    <t xml:space="preserve">Komunikacijska oprema </t>
  </si>
  <si>
    <t xml:space="preserve">Uređaji, strojevi i oprema za ostale namjene </t>
  </si>
  <si>
    <t xml:space="preserve">Višegodišnji nasadi  </t>
  </si>
  <si>
    <t>Ostala nematerijalna proizvedena imovina</t>
  </si>
  <si>
    <t>Dodatna ulaganja za ostalu nefinancijsku imovinu</t>
  </si>
  <si>
    <t>Projekt Nova luka Zadar - Otplata zajma banaka EIB i KfW</t>
  </si>
  <si>
    <t>Otplata glavnice primljenih kredita od inozemnih kreditnih institucija</t>
  </si>
  <si>
    <t>3111 - PRIPREMA I PROVEDBA PROJEKATA SUFINANCIRANIH SREDSTVIMA EU - 31 PROMET, PROMETNA INFRASTRUKTURA I KOMUNIKACIJE</t>
  </si>
  <si>
    <t>INTERREG VA - ITALIJA - HRVATSKA - Projekt SUSPORT - Projekt održivih luka</t>
  </si>
  <si>
    <t>OPERATIVNI PROGRAM RIBARSTVA (EFPR) - MODERNIZACIJA I PROŠIRENJE RIBARSKE LUKE VELA LAMJANA, KALI</t>
  </si>
  <si>
    <t>OPERATIVNI PROGRAM RIBARSTVA (EFPR) - RIBARSKA LUKA VELA LAMJANA, KALI - FAZA 2 - POVEĆANJE KVALITETE, KONTROLE I SLJEDIVOSTI ISKRCAJA RIBARSKIH PLOVILA</t>
  </si>
  <si>
    <t>OPERATIVNI PROGRAM RIBARSTVA (EFPR) - REKONSTRUKCIJA POSTOJEĆE INFRASTRUKTURE NA PODRUČJU RIBARSKE LUKE GAŽENICA</t>
  </si>
  <si>
    <t>Ceste, željeznice i ostali prometni objekti</t>
  </si>
  <si>
    <t>A931001</t>
  </si>
  <si>
    <t>A931002</t>
  </si>
  <si>
    <t>A930001</t>
  </si>
  <si>
    <t>A930002</t>
  </si>
  <si>
    <t>T930003</t>
  </si>
  <si>
    <t>CEF 2014-2020 - Priprema FAIRway 2 radova na koridoru Rajna-Dunav - Privezišta</t>
  </si>
  <si>
    <t>K930004</t>
  </si>
  <si>
    <t>K930005</t>
  </si>
  <si>
    <t>A810068</t>
  </si>
  <si>
    <t>A810069</t>
  </si>
  <si>
    <t>INTERREG Va Mađarska-Hrvatska  - projekt VICINaD Virtualno povezivanje industrijskih središta na rijeci Dravi između Mađarske i Hrvatske</t>
  </si>
  <si>
    <t>K810070</t>
  </si>
  <si>
    <t>3111-PRIPREMA I PROVEDBA PROJEKATA SUFINANCIRANIH SREDSTVIMA FONDOVA EU - PROMET, PROMETNA INFRASTRUKTURA I KOMUNIKACIJE</t>
  </si>
  <si>
    <t>T754069</t>
  </si>
  <si>
    <t>A587069</t>
  </si>
  <si>
    <t>A587070</t>
  </si>
  <si>
    <t>T587071</t>
  </si>
  <si>
    <t>INTERREG VA - ITALIJA - HRVATSKA - Projekt REMEMBER - Očuvanje i promocija pomorske kulturne baštine</t>
  </si>
  <si>
    <t>K587072</t>
  </si>
  <si>
    <t>K587073</t>
  </si>
  <si>
    <t xml:space="preserve">Dodatna ulaganja na postrojenjima i opremi </t>
  </si>
  <si>
    <t>OTPLATA ZAJMA EDCF - KOREA EXIMBANK - PROJEKT "SAMSUNG"</t>
  </si>
  <si>
    <t xml:space="preserve">Otplata glavnice zajma </t>
  </si>
  <si>
    <t>OTPLATA ZAJMA SVJETSKE BANKE (IBRD) br.7638 HR - PROJEKT OBNOVE RIJEČKOG PROMETNOG PRAVCA II</t>
  </si>
  <si>
    <t>CEF PROJEKT - UNAPREĐENJE INFRASTRUKTURE LUKE RIJEKA - KONTEJNERSKI TERMINAL ZAGREBAČKA OBALA (POR2CORE- ZCT)</t>
  </si>
  <si>
    <t>CEF PROJEKT - UNAPREĐENJE INFRASTRUKTURE LUKE RIJEKA - PRODUBLJENJE JUŽNOG VEZA NA KONTEJNERSKOM TERMINALU JADRANSKA VRATA (POR2CORE-AGCT DREDGING)</t>
  </si>
  <si>
    <t>CEF PROJEKT - UNAPREĐENJE INFRASTRUKTURE LUKE RIJEKA - INFORMATIČKI SUSTAV LUČKE ZAJEDNICE (POR2CORE - PCS)</t>
  </si>
  <si>
    <t>CEF PROJEKT - UNAPREĐENJE INFRASTRUKTURE LUKE RIJEKA - BAZEN RIJEKA (POR2CORE - RIJEKA BASIN)</t>
  </si>
  <si>
    <t>CEF PROJEKT - UNAPREĐENJE INFRASTRUKTURE LUKE RIJEKA - TERMINAL ZA RASUTI TERET BAKAR (POR2CORE -BCTB)</t>
  </si>
  <si>
    <t>A810073</t>
  </si>
  <si>
    <t>A810074</t>
  </si>
  <si>
    <t>T810075</t>
  </si>
  <si>
    <t>INTERREG Va - Italija-Hrvatska - Projekt INTESA Unaprjeđenje efikasnosti i sigurnosti pomorskog prometa u Jadranu</t>
  </si>
  <si>
    <t>K810076</t>
  </si>
  <si>
    <t>INTERREG Va - Italija-Hrvatska Projekt PROMARES - Promoviranje pomorskog i multimodalnog teretnog transporta u Jadranskom moru</t>
  </si>
  <si>
    <t>K810077</t>
  </si>
  <si>
    <t>INTERREG Va - Italija-Hrvatska Projekt SUSPORT - Unaprjeđenje energetske učinkovitosti u lukama u Jadranskom moru</t>
  </si>
  <si>
    <t>K810078</t>
  </si>
  <si>
    <t>K810071</t>
  </si>
  <si>
    <t>K810072</t>
  </si>
  <si>
    <t>OTPLATA ZAJMA EBRD - PROJEKT MODERNIZACIJE LUČKE INFRASTRUKTURE LUKE ŠIBENIK - DOMAĆA KOMPONENTA</t>
  </si>
  <si>
    <t>Kamate za primljene kredite i zajamove od kreditnih i ostalih financijskih institucija u javnom sektoru</t>
  </si>
  <si>
    <t>INTERREG V-A - Italija-Hrvatska-Projekt DIGLOGS-Digitaliziranje logističkih procesa</t>
  </si>
  <si>
    <t>INTERREG V-A - Italija-Hrvatska-Projekt MIMOSA - Maritimna i multimodalna održiva rješenja za usluge prijevoza putnika</t>
  </si>
  <si>
    <t>INTERREG V-A - Italija-Hrvatska-Projekt FRAMESPORT - Okvirna inicijativa za poticanje održivog razvoja jadranskih luka</t>
  </si>
  <si>
    <t>K587074</t>
  </si>
  <si>
    <t>A570508</t>
  </si>
  <si>
    <t>A570509</t>
  </si>
  <si>
    <t>T570510</t>
  </si>
  <si>
    <t>K570512</t>
  </si>
  <si>
    <t>K570514</t>
  </si>
  <si>
    <t>K570515</t>
  </si>
  <si>
    <t>K570516</t>
  </si>
  <si>
    <t>K570517</t>
  </si>
  <si>
    <t>INTERREG CBC Italija- Hrvatska 2014 -2020  Projekt INTESA - Unapređenje pomorske transportne efikasnosti i sigurnosti na Jadranu</t>
  </si>
  <si>
    <t>K570518</t>
  </si>
  <si>
    <t>INTERREG CBC Italija- Hrvatska 2014 -2020  Projekt PROMARES - Promoviranje pomorskog i multimodalnog teretnog transporta u Jadranskom moru</t>
  </si>
  <si>
    <t>K570519</t>
  </si>
  <si>
    <t>INTERREG CBC - Italija-Hrvatska 2014 - 2020 Projekt SUSPORT - Održive luke</t>
  </si>
  <si>
    <t>K570521</t>
  </si>
  <si>
    <t>IZGRADNJA SPOJNE CESTE LUČKOG PODRUČJA S CESTOM D-403</t>
  </si>
  <si>
    <t>K570523</t>
  </si>
  <si>
    <t>OP Konkurentnost i kohezija, prioritetna os 7. Povezanost i mobilnost - Rekonstrukcija i izgradnja lučke infrastrukture Grad Zadar - Poluotok</t>
  </si>
  <si>
    <t>K587075</t>
  </si>
  <si>
    <t>K587076</t>
  </si>
  <si>
    <t>K587077</t>
  </si>
  <si>
    <t>K587079</t>
  </si>
  <si>
    <t>A810081</t>
  </si>
  <si>
    <t>A810082</t>
  </si>
  <si>
    <t>K810086</t>
  </si>
  <si>
    <t>T810083</t>
  </si>
  <si>
    <t>K810085</t>
  </si>
  <si>
    <t>K810084</t>
  </si>
  <si>
    <t>A754070</t>
  </si>
  <si>
    <t>A754071</t>
  </si>
  <si>
    <t>INTERREG V-a  ITALIJA - HRVATSKA Projekt SUSPORT - Implementacija projekta održivosti luka</t>
  </si>
  <si>
    <t>K754073</t>
  </si>
  <si>
    <t xml:space="preserve">INTERREG  Va - ITALIJA - HRVATSKA Projekt INTESA - Usklađivanje i optimizacija mreže nacionalnih pomorskih administracija Jadranskog mora </t>
  </si>
  <si>
    <t>K754074</t>
  </si>
  <si>
    <t>INTERREG  V-a ITALIJA - HRVATSKA Projekt MIMOSA - Pomorska i multimodalna održiva rješenja putničkog prometa i usluga</t>
  </si>
  <si>
    <t>K754075</t>
  </si>
  <si>
    <t>Operativni program za pomorstvo i ribarstvo - Izgradnja ribarske  luke Komiža</t>
  </si>
  <si>
    <t>K754078</t>
  </si>
  <si>
    <t>OP Konkurentnost i kohezija 2014-2020  Rekonstrukcija Obale kneza Domagoja I i II dio u Gradskoj luci Split</t>
  </si>
  <si>
    <t>K754076</t>
  </si>
  <si>
    <t>A932001</t>
  </si>
  <si>
    <t>A932002</t>
  </si>
  <si>
    <t>INTERREG  Va - Italija-Hrvatska - Projekt REMEMBER - Oživljavanje sjećanja na povijest Jadranskih luka kroz njihovu pomorsku tradiciju</t>
  </si>
  <si>
    <t>K932003</t>
  </si>
  <si>
    <t>INTERREG  V-a Italija-Hrvatska Projekt SUSPORT - Unapređenje kvalitete, sigurnosti i ekološke održivosti pomorskog i kopnenog transporta kroz promicanje multimodalnosti</t>
  </si>
  <si>
    <t>K932005</t>
  </si>
  <si>
    <t>INTERREG  V-A ITALIJA-HRVATSKA PROJEKT FRAMESPORT - OKVIRNA INICIJATIVA ZA POTICANJE ODRŽIVOG RAZVOJA JADRANSKIH LUKA</t>
  </si>
  <si>
    <t>T819075</t>
  </si>
  <si>
    <t>T820075</t>
  </si>
  <si>
    <t>Potpora društvu HŽ Infrastruktura d.o.o. za otplatu zajma IBRD</t>
  </si>
  <si>
    <t>Modernizacija lučkog područja luke Šibenik</t>
  </si>
  <si>
    <t>Kapitalne pomoći trgovačkim društvima i obrtnicima po protestiranim jamstvima</t>
  </si>
  <si>
    <t>INTERREG - Politika, planovi i promocija biciklističkog prometa u podunavskoj regiji</t>
  </si>
  <si>
    <t>INTERREG Vb-ADRION-Projekt EUREKA - Jadransko-jonska mreža razvoja i harmonizacije pomorske sigurnosti</t>
  </si>
  <si>
    <t>T821075</t>
  </si>
  <si>
    <t>Tekuće pomoći inozemnim vladama</t>
  </si>
  <si>
    <t>Kapitalni prijenosi između proračunskih korisnika istog proračuna</t>
  </si>
  <si>
    <t xml:space="preserve">Uprava za cestovni promet, cestovnu infrastrukturu i inspekciju </t>
  </si>
  <si>
    <t xml:space="preserve">Intelektualne i osobne usluge </t>
  </si>
  <si>
    <t>A820076</t>
  </si>
  <si>
    <t>Sufinanciranje javne usluge u cestovnom prijevozu putnika</t>
  </si>
  <si>
    <t>A819076</t>
  </si>
  <si>
    <t xml:space="preserve">Poticanje otočnog javnog cestovnog prijevoza </t>
  </si>
  <si>
    <t>T821076</t>
  </si>
  <si>
    <t>Izložbena prostorija za Projekt Cestovna povezanost s Južnom Dalmacijom</t>
  </si>
  <si>
    <t>Uprava za željezničku infrastrukturu i promet</t>
  </si>
  <si>
    <t>51271</t>
  </si>
  <si>
    <t>51335</t>
  </si>
  <si>
    <t>Mjerni i konrolni uređaji</t>
  </si>
  <si>
    <t>51327</t>
  </si>
  <si>
    <t>51298</t>
  </si>
  <si>
    <t>51343</t>
  </si>
  <si>
    <t>Uredska oprema I namještaj</t>
  </si>
  <si>
    <t>T932006</t>
  </si>
  <si>
    <t>INTERREG  Danube transnational programme DANOVA- Inovativne usluge prijevoza za slijepe i slabovidne putnike u Dunavskoj regiji</t>
  </si>
  <si>
    <t>51319</t>
  </si>
  <si>
    <t>51255</t>
  </si>
  <si>
    <t>A663000</t>
  </si>
  <si>
    <t>51280</t>
  </si>
  <si>
    <t>51263</t>
  </si>
  <si>
    <t>51302</t>
  </si>
  <si>
    <t>Glava 06505 Ministarstvo mora, prometa i infrastrukture</t>
  </si>
  <si>
    <t>Glava 06545 Agencija za obalni linijski pomorski promet</t>
  </si>
  <si>
    <t>Glava 06551  Agencije u prometu i infrastrukturi</t>
  </si>
  <si>
    <t>Glava 06560 Hrvatski hidrografski institut</t>
  </si>
  <si>
    <t>Glava 06565 Hrvatska regulatorna agencija za mrežne djelatnosti</t>
  </si>
  <si>
    <t>Glava 06570  Državne lučke uprave</t>
  </si>
  <si>
    <t>K820078</t>
  </si>
  <si>
    <t xml:space="preserve">Obnova SAR flote lučkih kapetanija </t>
  </si>
  <si>
    <t>T819077</t>
  </si>
  <si>
    <t xml:space="preserve">CEF PSA NAPCOORE PROJEKT – Akcija programske podrške za provedbu mehanizma koordinacije za objedinjavanje nacionalnih pristupnih točaka </t>
  </si>
  <si>
    <t>T821077</t>
  </si>
  <si>
    <t>Provedba Plana implementacije sustava ERTMS na mreži RH</t>
  </si>
  <si>
    <t>T819078</t>
  </si>
  <si>
    <t>Opremanje pruga uređajem za automatsku zaštitu vlaka</t>
  </si>
  <si>
    <t>A821078</t>
  </si>
  <si>
    <t>Poticaji za prijevoz pojedinačnih vagonskih pošiljaka</t>
  </si>
  <si>
    <t>A819079</t>
  </si>
  <si>
    <t>Poticaji za prijevoz tereta Ličkom prugom</t>
  </si>
  <si>
    <t>T820077</t>
  </si>
  <si>
    <t>Mehanizam za oporavak i otpornost</t>
  </si>
  <si>
    <t>K754079</t>
  </si>
  <si>
    <t>Mehanizam za oporavak i otpornost - novi putnički terminal (Bazen Gradska luka)</t>
  </si>
  <si>
    <t>CEF-Izrada studija i projektne dokumentacije za potrebe izgradnje Terminala za opasne terete u luci Slavonski Brod</t>
  </si>
  <si>
    <t>Ostala  nematerijalna proizvedena imovina</t>
  </si>
  <si>
    <t>K928005</t>
  </si>
  <si>
    <t>Fond solidarnosti Europske unije - potres prosinac 2020.</t>
  </si>
  <si>
    <t>K754080</t>
  </si>
  <si>
    <t xml:space="preserve">OP KONKURENTNOST I KOHEZIJA 2021-2027 </t>
  </si>
  <si>
    <t>Tekući prijenosi između proračunskih korisnika istog proračuna</t>
  </si>
  <si>
    <t>Ostala  nematerijalna imovina</t>
  </si>
  <si>
    <t>K931003</t>
  </si>
  <si>
    <t>K570524</t>
  </si>
  <si>
    <t>CEF PROJEKT - UNAPREĐENJE INFRASTRUKTURE LUKE RIJEKA - PROŠIRENJE PRAŠKOG PRISTANIŠTA (PRAGUE PIER EXTENSION)</t>
  </si>
  <si>
    <t>INTERREG - Upravljanje izvanrednim situacijama u slivu rijeke Save - WACOM</t>
  </si>
  <si>
    <t>T587080</t>
  </si>
  <si>
    <t>T821079</t>
  </si>
  <si>
    <t>PROMICANJE ŽELJEZNIČKOG PROMETA KROZ POLITIKU ODRŽIVOG PRIJEVOZA I RAZVOJA - "CULTURE ON RAILS TOWARDS GREEN FUTURE"</t>
  </si>
  <si>
    <t>T819080</t>
  </si>
  <si>
    <t>Potpora prijevoznicima u javnom linijskom prijevozu putnika za obavljanje gospodarske aktivnosti</t>
  </si>
  <si>
    <t>Otplata glavnice primljenih kredita i zajmova od institucija i tijela EU</t>
  </si>
  <si>
    <t>Tekući prijenosi između proračunskih korisnika istog proračuna temeljem prijenosa EU sredstava</t>
  </si>
  <si>
    <t>T820080</t>
  </si>
  <si>
    <t>NAMIRS-Sustav reagiranja na iznenadna onečišćenja mora s pomorskih objekata u sjevernom Jadranu</t>
  </si>
  <si>
    <t>TEKUĆI PLAN
2022.</t>
  </si>
  <si>
    <t>SMANJENJE</t>
  </si>
  <si>
    <t>POVEĆANJE</t>
  </si>
  <si>
    <t>NOVI PLAN 
2022.</t>
  </si>
  <si>
    <t>T821080</t>
  </si>
  <si>
    <t>Fond solidarnosti Europske Unije- područje prijevoza, pošta i telekomunikacija</t>
  </si>
  <si>
    <t xml:space="preserve">Razvoj i unaprjeđenje sustava sigurnosti i inspekcije cestovnog prometa i cesta </t>
  </si>
  <si>
    <t>Suradnja s međunarodnim organizacijama i planiranje razvoja cestovne infrastrukture</t>
  </si>
  <si>
    <t>A587081</t>
  </si>
  <si>
    <t>4=1-2+3</t>
  </si>
  <si>
    <t>A754081</t>
  </si>
  <si>
    <t>Povrat neprihvatljivih troškova financiranih iz EU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</si>
</sst>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26" fillId="0" borderId="0"/>
    <xf numFmtId="0" fontId="4" fillId="0" borderId="0"/>
  </cellStyleXfs>
  <cellXfs count="438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/>
    </xf>
    <xf numFmtId="3" fontId="21" fillId="6" borderId="9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3" fontId="22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left" vertical="center" wrapText="1"/>
    </xf>
    <xf numFmtId="3" fontId="18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left" vertical="center" wrapText="1"/>
    </xf>
    <xf numFmtId="3" fontId="7" fillId="0" borderId="9" xfId="0" applyNumberFormat="1" applyFont="1" applyBorder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1" fontId="1" fillId="0" borderId="9" xfId="0" applyNumberFormat="1" applyFont="1" applyFill="1" applyBorder="1" applyAlignment="1">
      <alignment horizontal="left" vertical="center"/>
    </xf>
    <xf numFmtId="3" fontId="23" fillId="5" borderId="9" xfId="0" applyNumberFormat="1" applyFont="1" applyFill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left" vertical="center"/>
    </xf>
    <xf numFmtId="3" fontId="22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 applyProtection="1">
      <alignment horizontal="left" vertical="center"/>
    </xf>
    <xf numFmtId="1" fontId="3" fillId="0" borderId="9" xfId="0" applyNumberFormat="1" applyFont="1" applyFill="1" applyBorder="1" applyAlignment="1" applyProtection="1">
      <alignment horizontal="left" vertical="center"/>
    </xf>
    <xf numFmtId="3" fontId="18" fillId="0" borderId="9" xfId="0" applyNumberFormat="1" applyFont="1" applyFill="1" applyBorder="1" applyAlignment="1" applyProtection="1">
      <alignment horizontal="left" vertical="center" wrapText="1"/>
    </xf>
    <xf numFmtId="3" fontId="23" fillId="5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3" fontId="20" fillId="0" borderId="9" xfId="0" applyNumberFormat="1" applyFont="1" applyFill="1" applyBorder="1" applyAlignment="1">
      <alignment horizontal="left" vertical="center"/>
    </xf>
    <xf numFmtId="3" fontId="19" fillId="0" borderId="9" xfId="0" applyNumberFormat="1" applyFont="1" applyFill="1" applyBorder="1" applyAlignment="1">
      <alignment horizontal="left" vertical="center"/>
    </xf>
    <xf numFmtId="3" fontId="22" fillId="0" borderId="9" xfId="0" applyNumberFormat="1" applyFont="1" applyFill="1" applyBorder="1" applyAlignment="1" applyProtection="1">
      <alignment horizontal="left" vertical="center" wrapText="1"/>
    </xf>
    <xf numFmtId="3" fontId="23" fillId="6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3" fontId="23" fillId="6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 applyProtection="1">
      <alignment horizontal="center" vertical="center"/>
    </xf>
    <xf numFmtId="1" fontId="1" fillId="9" borderId="9" xfId="0" applyNumberFormat="1" applyFont="1" applyFill="1" applyBorder="1" applyAlignment="1" applyProtection="1">
      <alignment horizontal="left" vertical="center"/>
    </xf>
    <xf numFmtId="3" fontId="22" fillId="9" borderId="9" xfId="0" applyNumberFormat="1" applyFont="1" applyFill="1" applyBorder="1" applyAlignment="1" applyProtection="1">
      <alignment horizontal="left" vertical="center" wrapText="1"/>
    </xf>
    <xf numFmtId="3" fontId="18" fillId="9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center" vertical="center"/>
    </xf>
    <xf numFmtId="3" fontId="22" fillId="7" borderId="9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22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18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/>
    </xf>
    <xf numFmtId="3" fontId="3" fillId="9" borderId="9" xfId="0" applyNumberFormat="1" applyFont="1" applyFill="1" applyBorder="1" applyAlignment="1">
      <alignment vertical="center"/>
    </xf>
    <xf numFmtId="3" fontId="3" fillId="9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1" fillId="0" borderId="9" xfId="2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left" vertical="center" wrapText="1"/>
    </xf>
    <xf numFmtId="49" fontId="3" fillId="9" borderId="9" xfId="0" applyNumberFormat="1" applyFont="1" applyFill="1" applyBorder="1" applyAlignment="1" applyProtection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49" fontId="1" fillId="7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1" fontId="1" fillId="9" borderId="9" xfId="0" applyNumberFormat="1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3" fontId="22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 applyProtection="1">
      <alignment horizontal="right" vertical="center" wrapText="1"/>
    </xf>
    <xf numFmtId="2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1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 applyProtection="1">
      <alignment horizontal="center" vertical="center" wrapText="1"/>
    </xf>
    <xf numFmtId="49" fontId="1" fillId="9" borderId="9" xfId="0" applyNumberFormat="1" applyFont="1" applyFill="1" applyBorder="1" applyAlignment="1" applyProtection="1">
      <alignment horizontal="center" vertical="center" wrapText="1"/>
    </xf>
    <xf numFmtId="1" fontId="1" fillId="9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 applyProtection="1">
      <alignment horizontal="center" vertical="center" wrapText="1"/>
    </xf>
    <xf numFmtId="3" fontId="1" fillId="9" borderId="9" xfId="0" applyNumberFormat="1" applyFont="1" applyFill="1" applyBorder="1" applyAlignment="1" applyProtection="1">
      <alignment horizontal="right" vertical="center"/>
    </xf>
    <xf numFmtId="3" fontId="19" fillId="0" borderId="9" xfId="0" applyNumberFormat="1" applyFont="1" applyBorder="1" applyAlignment="1">
      <alignment horizontal="left" vertical="center"/>
    </xf>
    <xf numFmtId="3" fontId="19" fillId="9" borderId="9" xfId="0" applyNumberFormat="1" applyFont="1" applyFill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3" fontId="24" fillId="0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 applyProtection="1">
      <alignment horizontal="right" vertical="center" wrapText="1"/>
    </xf>
    <xf numFmtId="3" fontId="24" fillId="9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 wrapText="1"/>
    </xf>
    <xf numFmtId="3" fontId="22" fillId="10" borderId="9" xfId="0" applyNumberFormat="1" applyFont="1" applyFill="1" applyBorder="1" applyAlignment="1">
      <alignment horizontal="left" vertical="center" wrapText="1"/>
    </xf>
    <xf numFmtId="3" fontId="1" fillId="1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 applyProtection="1">
      <alignment horizontal="center" vertical="center" wrapText="1"/>
    </xf>
    <xf numFmtId="2" fontId="1" fillId="9" borderId="9" xfId="0" applyNumberFormat="1" applyFont="1" applyFill="1" applyBorder="1" applyAlignment="1" applyProtection="1">
      <alignment horizontal="center" vertical="center" wrapText="1"/>
    </xf>
    <xf numFmtId="3" fontId="27" fillId="0" borderId="9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 applyProtection="1">
      <alignment horizontal="right" vertical="center"/>
    </xf>
    <xf numFmtId="3" fontId="8" fillId="9" borderId="9" xfId="0" applyNumberFormat="1" applyFont="1" applyFill="1" applyBorder="1" applyAlignment="1">
      <alignment horizontal="left" vertical="center"/>
    </xf>
    <xf numFmtId="3" fontId="7" fillId="9" borderId="9" xfId="0" applyNumberFormat="1" applyFont="1" applyFill="1" applyBorder="1" applyAlignment="1">
      <alignment horizontal="left" vertical="center"/>
    </xf>
    <xf numFmtId="49" fontId="3" fillId="9" borderId="9" xfId="2" applyNumberFormat="1" applyFont="1" applyFill="1" applyBorder="1" applyAlignment="1">
      <alignment horizontal="left" vertical="center" wrapText="1"/>
    </xf>
    <xf numFmtId="0" fontId="18" fillId="9" borderId="9" xfId="2" applyFont="1" applyFill="1" applyBorder="1" applyAlignment="1">
      <alignment horizontal="left" vertical="center" wrapText="1"/>
    </xf>
    <xf numFmtId="3" fontId="20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2" fontId="1" fillId="11" borderId="9" xfId="0" applyNumberFormat="1" applyFont="1" applyFill="1" applyBorder="1" applyAlignment="1" applyProtection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3" fontId="22" fillId="11" borderId="9" xfId="0" applyNumberFormat="1" applyFont="1" applyFill="1" applyBorder="1" applyAlignment="1">
      <alignment horizontal="left" vertical="center" wrapText="1"/>
    </xf>
    <xf numFmtId="3" fontId="1" fillId="11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 applyProtection="1">
      <alignment horizontal="center" vertical="center" wrapText="1"/>
    </xf>
    <xf numFmtId="1" fontId="1" fillId="9" borderId="11" xfId="0" applyNumberFormat="1" applyFont="1" applyFill="1" applyBorder="1" applyAlignment="1" applyProtection="1">
      <alignment horizontal="center" vertical="center" wrapText="1"/>
    </xf>
    <xf numFmtId="49" fontId="1" fillId="9" borderId="11" xfId="0" applyNumberFormat="1" applyFont="1" applyFill="1" applyBorder="1" applyAlignment="1" applyProtection="1">
      <alignment horizontal="center" vertical="center"/>
    </xf>
    <xf numFmtId="1" fontId="1" fillId="9" borderId="11" xfId="0" applyNumberFormat="1" applyFont="1" applyFill="1" applyBorder="1" applyAlignment="1" applyProtection="1">
      <alignment horizontal="left" vertical="center"/>
    </xf>
    <xf numFmtId="49" fontId="1" fillId="9" borderId="11" xfId="0" applyNumberFormat="1" applyFont="1" applyFill="1" applyBorder="1" applyAlignment="1" applyProtection="1">
      <alignment horizontal="left" vertical="center" wrapText="1"/>
    </xf>
    <xf numFmtId="1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1" fontId="1" fillId="12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22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>
      <alignment horizontal="center" vertical="center"/>
    </xf>
    <xf numFmtId="2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right" vertical="center"/>
    </xf>
    <xf numFmtId="3" fontId="1" fillId="12" borderId="9" xfId="0" applyNumberFormat="1" applyFont="1" applyFill="1" applyBorder="1" applyAlignment="1">
      <alignment horizontal="left" vertical="center" wrapText="1"/>
    </xf>
    <xf numFmtId="2" fontId="1" fillId="12" borderId="9" xfId="2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 applyProtection="1">
      <alignment horizontal="center" vertical="center" wrapText="1"/>
    </xf>
    <xf numFmtId="3" fontId="1" fillId="12" borderId="9" xfId="0" applyNumberFormat="1" applyFont="1" applyFill="1" applyBorder="1" applyAlignment="1" applyProtection="1">
      <alignment horizontal="right" vertical="center" wrapText="1"/>
    </xf>
    <xf numFmtId="1" fontId="1" fillId="12" borderId="9" xfId="0" applyNumberFormat="1" applyFont="1" applyFill="1" applyBorder="1" applyAlignment="1" applyProtection="1">
      <alignment horizontal="right" vertical="center" wrapText="1"/>
    </xf>
    <xf numFmtId="2" fontId="1" fillId="12" borderId="9" xfId="0" applyNumberFormat="1" applyFont="1" applyFill="1" applyBorder="1" applyAlignment="1" applyProtection="1">
      <alignment horizontal="left" vertical="center" wrapText="1"/>
    </xf>
    <xf numFmtId="3" fontId="22" fillId="12" borderId="9" xfId="0" applyNumberFormat="1" applyFont="1" applyFill="1" applyBorder="1" applyAlignment="1" applyProtection="1">
      <alignment horizontal="left" vertical="center" wrapText="1"/>
    </xf>
    <xf numFmtId="1" fontId="1" fillId="12" borderId="9" xfId="0" applyNumberFormat="1" applyFont="1" applyFill="1" applyBorder="1" applyAlignment="1" applyProtection="1">
      <alignment horizontal="center" vertical="center"/>
    </xf>
    <xf numFmtId="1" fontId="1" fillId="12" borderId="9" xfId="0" applyNumberFormat="1" applyFont="1" applyFill="1" applyBorder="1" applyAlignment="1" applyProtection="1">
      <alignment horizontal="right" vertical="center"/>
    </xf>
    <xf numFmtId="3" fontId="1" fillId="11" borderId="9" xfId="0" applyNumberFormat="1" applyFont="1" applyFill="1" applyBorder="1" applyAlignment="1">
      <alignment horizontal="right" vertical="center" wrapText="1"/>
    </xf>
    <xf numFmtId="3" fontId="1" fillId="11" borderId="9" xfId="0" applyNumberFormat="1" applyFont="1" applyFill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</xf>
    <xf numFmtId="49" fontId="3" fillId="0" borderId="9" xfId="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 wrapText="1"/>
    </xf>
    <xf numFmtId="3" fontId="21" fillId="6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20" fillId="11" borderId="9" xfId="0" applyNumberFormat="1" applyFont="1" applyFill="1" applyBorder="1" applyAlignment="1">
      <alignment horizontal="center" vertical="center" wrapText="1"/>
    </xf>
    <xf numFmtId="2" fontId="1" fillId="11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vertical="center"/>
    </xf>
    <xf numFmtId="49" fontId="1" fillId="11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right" vertical="center" wrapText="1"/>
    </xf>
    <xf numFmtId="2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 wrapText="1"/>
    </xf>
    <xf numFmtId="1" fontId="20" fillId="12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wrapText="1"/>
    </xf>
    <xf numFmtId="3" fontId="1" fillId="12" borderId="9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 applyProtection="1">
      <alignment horizontal="left" vertical="center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4" fillId="9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27" fillId="0" borderId="9" xfId="0" applyNumberFormat="1" applyFont="1" applyFill="1" applyBorder="1" applyAlignment="1">
      <alignment horizontal="left" vertical="center" wrapText="1"/>
    </xf>
    <xf numFmtId="49" fontId="3" fillId="11" borderId="9" xfId="0" applyNumberFormat="1" applyFont="1" applyFill="1" applyBorder="1" applyAlignment="1">
      <alignment horizontal="left" vertical="center" wrapText="1"/>
    </xf>
    <xf numFmtId="3" fontId="18" fillId="11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center"/>
    </xf>
    <xf numFmtId="3" fontId="1" fillId="12" borderId="9" xfId="0" applyNumberFormat="1" applyFont="1" applyFill="1" applyBorder="1" applyAlignment="1">
      <alignment vertical="center"/>
    </xf>
    <xf numFmtId="3" fontId="1" fillId="11" borderId="9" xfId="0" applyNumberFormat="1" applyFont="1" applyFill="1" applyBorder="1" applyAlignment="1" applyProtection="1">
      <alignment horizontal="right" vertical="center" wrapText="1"/>
    </xf>
    <xf numFmtId="1" fontId="1" fillId="11" borderId="9" xfId="0" applyNumberFormat="1" applyFont="1" applyFill="1" applyBorder="1" applyAlignment="1">
      <alignment horizontal="right" vertical="center" wrapText="1"/>
    </xf>
    <xf numFmtId="1" fontId="20" fillId="12" borderId="9" xfId="0" applyNumberFormat="1" applyFont="1" applyFill="1" applyBorder="1" applyAlignment="1">
      <alignment horizontal="right" vertical="center" wrapText="1"/>
    </xf>
    <xf numFmtId="49" fontId="1" fillId="11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" fillId="9" borderId="11" xfId="0" applyNumberFormat="1" applyFont="1" applyFill="1" applyBorder="1" applyAlignment="1" applyProtection="1">
      <alignment horizontal="center" vertical="center" wrapText="1"/>
    </xf>
    <xf numFmtId="49" fontId="1" fillId="12" borderId="9" xfId="0" applyNumberFormat="1" applyFont="1" applyFill="1" applyBorder="1" applyAlignment="1" applyProtection="1">
      <alignment horizontal="center" vertical="center" wrapText="1"/>
    </xf>
    <xf numFmtId="49" fontId="1" fillId="12" borderId="9" xfId="0" applyNumberFormat="1" applyFont="1" applyFill="1" applyBorder="1" applyAlignment="1" applyProtection="1">
      <alignment horizontal="center" vertical="center"/>
    </xf>
    <xf numFmtId="49" fontId="21" fillId="13" borderId="9" xfId="0" applyNumberFormat="1" applyFont="1" applyFill="1" applyBorder="1" applyAlignment="1" applyProtection="1">
      <alignment horizontal="center" vertical="center" wrapText="1"/>
    </xf>
    <xf numFmtId="49" fontId="21" fillId="14" borderId="9" xfId="0" applyNumberFormat="1" applyFont="1" applyFill="1" applyBorder="1" applyAlignment="1" applyProtection="1">
      <alignment horizontal="center" vertical="center" wrapText="1"/>
    </xf>
    <xf numFmtId="49" fontId="1" fillId="1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/>
    </xf>
    <xf numFmtId="1" fontId="3" fillId="9" borderId="9" xfId="0" applyNumberFormat="1" applyFont="1" applyFill="1" applyBorder="1" applyAlignment="1" applyProtection="1">
      <alignment horizontal="left" vertical="center"/>
    </xf>
    <xf numFmtId="3" fontId="1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 wrapText="1"/>
    </xf>
    <xf numFmtId="1" fontId="3" fillId="9" borderId="9" xfId="0" applyNumberFormat="1" applyFont="1" applyFill="1" applyBorder="1" applyAlignment="1">
      <alignment horizontal="left" vertical="center"/>
    </xf>
    <xf numFmtId="1" fontId="3" fillId="9" borderId="9" xfId="0" applyNumberFormat="1" applyFont="1" applyFill="1" applyBorder="1" applyAlignment="1" applyProtection="1">
      <alignment horizontal="center" vertical="center" wrapText="1"/>
    </xf>
    <xf numFmtId="49" fontId="3" fillId="9" borderId="9" xfId="0" applyNumberFormat="1" applyFont="1" applyFill="1" applyBorder="1" applyAlignment="1" applyProtection="1">
      <alignment horizontal="center" vertical="center"/>
    </xf>
    <xf numFmtId="1" fontId="3" fillId="9" borderId="9" xfId="0" applyNumberFormat="1" applyFont="1" applyFill="1" applyBorder="1" applyAlignment="1" applyProtection="1">
      <alignment horizontal="center" vertical="center"/>
    </xf>
    <xf numFmtId="3" fontId="3" fillId="9" borderId="9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 applyProtection="1">
      <alignment horizontal="center" vertical="center" wrapText="1"/>
    </xf>
    <xf numFmtId="49" fontId="3" fillId="9" borderId="9" xfId="0" applyNumberFormat="1" applyFont="1" applyFill="1" applyBorder="1" applyAlignment="1" applyProtection="1">
      <alignment horizontal="center" vertical="center" wrapText="1"/>
    </xf>
    <xf numFmtId="1" fontId="3" fillId="9" borderId="9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49" fontId="4" fillId="9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 wrapText="1"/>
    </xf>
    <xf numFmtId="49" fontId="4" fillId="9" borderId="9" xfId="0" applyNumberFormat="1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left" vertical="center" wrapText="1"/>
    </xf>
    <xf numFmtId="2" fontId="4" fillId="9" borderId="9" xfId="0" applyNumberFormat="1" applyFont="1" applyFill="1" applyBorder="1" applyAlignment="1">
      <alignment horizontal="center" vertical="center" wrapText="1"/>
    </xf>
    <xf numFmtId="3" fontId="4" fillId="9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9" borderId="15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8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7" fillId="9" borderId="14" xfId="0" applyNumberFormat="1" applyFont="1" applyFill="1" applyBorder="1" applyAlignment="1">
      <alignment horizontal="center" vertical="center" wrapText="1"/>
    </xf>
    <xf numFmtId="3" fontId="27" fillId="9" borderId="15" xfId="0" applyNumberFormat="1" applyFont="1" applyFill="1" applyBorder="1" applyAlignment="1">
      <alignment horizontal="center" vertical="center" wrapText="1"/>
    </xf>
    <xf numFmtId="2" fontId="27" fillId="9" borderId="14" xfId="0" applyNumberFormat="1" applyFont="1" applyFill="1" applyBorder="1" applyAlignment="1">
      <alignment horizontal="center" vertical="center" wrapText="1"/>
    </xf>
    <xf numFmtId="2" fontId="27" fillId="9" borderId="15" xfId="0" applyNumberFormat="1" applyFont="1" applyFill="1" applyBorder="1" applyAlignment="1">
      <alignment horizontal="center" vertical="center" wrapText="1"/>
    </xf>
    <xf numFmtId="3" fontId="27" fillId="9" borderId="16" xfId="0" applyNumberFormat="1" applyFont="1" applyFill="1" applyBorder="1" applyAlignment="1">
      <alignment horizontal="center" vertical="center" wrapText="1"/>
    </xf>
    <xf numFmtId="3" fontId="21" fillId="6" borderId="9" xfId="0" applyNumberFormat="1" applyFont="1" applyFill="1" applyBorder="1" applyAlignment="1">
      <alignment horizontal="center" vertical="center"/>
    </xf>
    <xf numFmtId="1" fontId="1" fillId="7" borderId="9" xfId="0" applyNumberFormat="1" applyFont="1" applyFill="1" applyBorder="1" applyAlignment="1">
      <alignment horizontal="right" vertical="center"/>
    </xf>
    <xf numFmtId="1" fontId="1" fillId="7" borderId="10" xfId="0" applyNumberFormat="1" applyFont="1" applyFill="1" applyBorder="1" applyAlignment="1">
      <alignment horizontal="right" vertical="center"/>
    </xf>
    <xf numFmtId="1" fontId="1" fillId="7" borderId="12" xfId="0" applyNumberFormat="1" applyFont="1" applyFill="1" applyBorder="1" applyAlignment="1">
      <alignment horizontal="right" vertical="center"/>
    </xf>
    <xf numFmtId="1" fontId="1" fillId="7" borderId="13" xfId="0" applyNumberFormat="1" applyFont="1" applyFill="1" applyBorder="1" applyAlignment="1">
      <alignment horizontal="right" vertical="center"/>
    </xf>
    <xf numFmtId="1" fontId="1" fillId="7" borderId="10" xfId="0" applyNumberFormat="1" applyFont="1" applyFill="1" applyBorder="1" applyAlignment="1" applyProtection="1">
      <alignment horizontal="right" vertical="center"/>
    </xf>
    <xf numFmtId="1" fontId="1" fillId="7" borderId="12" xfId="0" applyNumberFormat="1" applyFont="1" applyFill="1" applyBorder="1" applyAlignment="1" applyProtection="1">
      <alignment horizontal="right" vertical="center"/>
    </xf>
    <xf numFmtId="1" fontId="1" fillId="7" borderId="13" xfId="0" applyNumberFormat="1" applyFont="1" applyFill="1" applyBorder="1" applyAlignment="1" applyProtection="1">
      <alignment horizontal="right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/>
    </xf>
    <xf numFmtId="3" fontId="21" fillId="6" borderId="9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 wrapText="1"/>
    </xf>
    <xf numFmtId="3" fontId="21" fillId="14" borderId="9" xfId="0" applyNumberFormat="1" applyFont="1" applyFill="1" applyBorder="1" applyAlignment="1">
      <alignment horizontal="center" vertical="center"/>
    </xf>
    <xf numFmtId="49" fontId="27" fillId="9" borderId="14" xfId="0" applyNumberFormat="1" applyFont="1" applyFill="1" applyBorder="1" applyAlignment="1">
      <alignment horizontal="center" vertical="center"/>
    </xf>
    <xf numFmtId="49" fontId="27" fillId="9" borderId="15" xfId="0" applyNumberFormat="1" applyFont="1" applyFill="1" applyBorder="1" applyAlignment="1">
      <alignment horizontal="center" vertical="center"/>
    </xf>
    <xf numFmtId="1" fontId="27" fillId="9" borderId="14" xfId="0" applyNumberFormat="1" applyFont="1" applyFill="1" applyBorder="1" applyAlignment="1">
      <alignment horizontal="center" vertical="center"/>
    </xf>
    <xf numFmtId="1" fontId="27" fillId="9" borderId="15" xfId="0" applyNumberFormat="1" applyFont="1" applyFill="1" applyBorder="1" applyAlignment="1">
      <alignment horizontal="center" vertical="center"/>
    </xf>
    <xf numFmtId="1" fontId="27" fillId="9" borderId="14" xfId="0" applyNumberFormat="1" applyFont="1" applyFill="1" applyBorder="1" applyAlignment="1">
      <alignment horizontal="center" vertical="center" wrapText="1"/>
    </xf>
    <xf numFmtId="1" fontId="27" fillId="9" borderId="15" xfId="0" applyNumberFormat="1" applyFont="1" applyFill="1" applyBorder="1" applyAlignment="1">
      <alignment horizontal="center" vertical="center" wrapText="1"/>
    </xf>
    <xf numFmtId="49" fontId="27" fillId="9" borderId="14" xfId="0" applyNumberFormat="1" applyFont="1" applyFill="1" applyBorder="1" applyAlignment="1">
      <alignment horizontal="center" vertical="center" wrapText="1"/>
    </xf>
    <xf numFmtId="49" fontId="27" fillId="9" borderId="15" xfId="0" applyNumberFormat="1" applyFont="1" applyFill="1" applyBorder="1" applyAlignment="1">
      <alignment horizontal="center" vertical="center" wrapText="1"/>
    </xf>
    <xf numFmtId="1" fontId="1" fillId="10" borderId="10" xfId="0" applyNumberFormat="1" applyFont="1" applyFill="1" applyBorder="1" applyAlignment="1">
      <alignment horizontal="center" vertical="center" wrapText="1"/>
    </xf>
    <xf numFmtId="1" fontId="1" fillId="10" borderId="12" xfId="0" applyNumberFormat="1" applyFont="1" applyFill="1" applyBorder="1" applyAlignment="1">
      <alignment horizontal="center" vertical="center" wrapText="1"/>
    </xf>
    <xf numFmtId="1" fontId="1" fillId="10" borderId="13" xfId="0" applyNumberFormat="1" applyFont="1" applyFill="1" applyBorder="1" applyAlignment="1">
      <alignment horizontal="center" vertical="center" wrapText="1"/>
    </xf>
  </cellXfs>
  <cellStyles count="6">
    <cellStyle name="Normal 2" xfId="1"/>
    <cellStyle name="Normal 3" xfId="4"/>
    <cellStyle name="Normalno" xfId="0" builtinId="0"/>
    <cellStyle name="Normalno 2" xfId="5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FFCCCC"/>
      <color rgb="FFCCECFF"/>
      <color rgb="FFCCCCFF"/>
      <color rgb="FFFFFFCC"/>
      <color rgb="FFCC99FF"/>
      <color rgb="FF79DCFF"/>
      <color rgb="FF5BD4FF"/>
      <color rgb="FF0000FF"/>
      <color rgb="FFB9EDFF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106" customWidth="1"/>
    <col min="2" max="2" width="5.140625" style="107" bestFit="1" customWidth="1"/>
    <col min="3" max="3" width="8.42578125" style="108" customWidth="1"/>
    <col min="4" max="4" width="7.28515625" style="109" customWidth="1"/>
    <col min="5" max="5" width="49" style="110" customWidth="1"/>
    <col min="6" max="6" width="40.5703125" style="110" customWidth="1"/>
    <col min="7" max="8" width="16.28515625" style="76" hidden="1" customWidth="1"/>
    <col min="9" max="9" width="17.140625" style="76" hidden="1" customWidth="1"/>
    <col min="10" max="10" width="16.28515625" style="76" hidden="1" customWidth="1"/>
    <col min="11" max="11" width="17.28515625" style="76" hidden="1" customWidth="1"/>
    <col min="12" max="12" width="9.28515625" style="77" hidden="1" customWidth="1"/>
    <col min="13" max="14" width="16.42578125" style="110" hidden="1" customWidth="1"/>
    <col min="15" max="16" width="16.42578125" style="110" customWidth="1"/>
    <col min="17" max="17" width="16.42578125" style="110" hidden="1" customWidth="1"/>
    <col min="18" max="21" width="16.42578125" style="110" customWidth="1"/>
    <col min="22" max="22" width="15.85546875" style="76" customWidth="1"/>
    <col min="23" max="23" width="16.42578125" style="76" bestFit="1" customWidth="1"/>
    <col min="24" max="24" width="16" style="76" bestFit="1" customWidth="1"/>
    <col min="25" max="25" width="27.42578125" style="75" bestFit="1" customWidth="1"/>
    <col min="26" max="16384" width="9.140625" style="34"/>
  </cols>
  <sheetData>
    <row r="1" spans="1:25" s="12" customFormat="1" ht="78.75" x14ac:dyDescent="0.2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121" t="s">
        <v>567</v>
      </c>
      <c r="W1" s="121" t="s">
        <v>569</v>
      </c>
      <c r="X1" s="121" t="s">
        <v>568</v>
      </c>
    </row>
    <row r="2" spans="1:25" s="15" customFormat="1" ht="15.75" x14ac:dyDescent="0.2">
      <c r="A2" s="408" t="s">
        <v>331</v>
      </c>
      <c r="B2" s="408"/>
      <c r="C2" s="408"/>
      <c r="D2" s="408"/>
      <c r="E2" s="408"/>
      <c r="F2" s="408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57">
        <v>5886829000</v>
      </c>
      <c r="W2" s="57">
        <v>6184769000</v>
      </c>
      <c r="X2" s="57">
        <v>6505729000</v>
      </c>
    </row>
    <row r="3" spans="1:25" s="15" customFormat="1" ht="15.75" x14ac:dyDescent="0.2">
      <c r="A3" s="386" t="s">
        <v>332</v>
      </c>
      <c r="B3" s="386"/>
      <c r="C3" s="386"/>
      <c r="D3" s="386"/>
      <c r="E3" s="386"/>
      <c r="F3" s="386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76">
        <f>V2-P2</f>
        <v>57671411.479999542</v>
      </c>
      <c r="W3" s="76">
        <f>W2-S2</f>
        <v>492192232.32999992</v>
      </c>
      <c r="X3" s="76">
        <f>X2-U2</f>
        <v>591069915</v>
      </c>
      <c r="Y3" s="75" t="s">
        <v>570</v>
      </c>
    </row>
    <row r="4" spans="1:25" s="12" customFormat="1" ht="15" customHeight="1" x14ac:dyDescent="0.2">
      <c r="A4" s="392" t="s">
        <v>388</v>
      </c>
      <c r="B4" s="392"/>
      <c r="C4" s="392"/>
      <c r="D4" s="392"/>
      <c r="E4" s="392"/>
      <c r="F4" s="392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57"/>
      <c r="W4" s="57"/>
      <c r="X4" s="57"/>
    </row>
    <row r="5" spans="1:25" s="23" customFormat="1" ht="78.75" x14ac:dyDescent="0.2">
      <c r="A5" s="387" t="s">
        <v>13</v>
      </c>
      <c r="B5" s="387"/>
      <c r="C5" s="387"/>
      <c r="D5" s="387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57"/>
      <c r="W5" s="57"/>
      <c r="X5" s="57"/>
      <c r="Y5" s="12"/>
    </row>
    <row r="6" spans="1:25" s="23" customFormat="1" ht="15.75" hidden="1" x14ac:dyDescent="0.2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57">
        <v>103811000</v>
      </c>
      <c r="W6" s="57">
        <v>108987000</v>
      </c>
      <c r="X6" s="57">
        <v>111379000</v>
      </c>
      <c r="Y6" s="12" t="s">
        <v>572</v>
      </c>
    </row>
    <row r="7" spans="1:25" ht="15.75" hidden="1" x14ac:dyDescent="0.2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F7" s="32"/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57">
        <v>18120000</v>
      </c>
      <c r="Y7" s="12" t="s">
        <v>575</v>
      </c>
    </row>
    <row r="8" spans="1:25" hidden="1" x14ac:dyDescent="0.2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F8" s="32"/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F9" s="32"/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12" t="s">
        <v>571</v>
      </c>
    </row>
    <row r="11" spans="1:25" hidden="1" x14ac:dyDescent="0.2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F11" s="32"/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76" t="e">
        <f>V6-V10</f>
        <v>#REF!</v>
      </c>
      <c r="W11" s="76" t="e">
        <f>W6-W10</f>
        <v>#REF!</v>
      </c>
      <c r="X11" s="76" t="e">
        <f>X6-X10</f>
        <v>#REF!</v>
      </c>
      <c r="Y11" s="75" t="s">
        <v>570</v>
      </c>
    </row>
    <row r="12" spans="1:25" s="23" customFormat="1" ht="15.75" hidden="1" x14ac:dyDescent="0.2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57"/>
      <c r="W12" s="57"/>
      <c r="X12" s="57"/>
      <c r="Y12" s="12"/>
    </row>
    <row r="13" spans="1:25" hidden="1" x14ac:dyDescent="0.2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F13" s="32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F14" s="32"/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F15" s="32"/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57"/>
      <c r="W16" s="57"/>
      <c r="X16" s="57"/>
      <c r="Y16" s="12"/>
    </row>
    <row r="17" spans="1:25" hidden="1" x14ac:dyDescent="0.2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F17" s="32"/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F18" s="32"/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F19" s="32"/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F20" s="32"/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57"/>
      <c r="W21" s="57"/>
      <c r="X21" s="57"/>
      <c r="Y21" s="12"/>
    </row>
    <row r="22" spans="1:25" hidden="1" x14ac:dyDescent="0.2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F22" s="32"/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s="35" customFormat="1" hidden="1" x14ac:dyDescent="0.2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F23" s="32"/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  <c r="V23" s="1"/>
      <c r="W23" s="1"/>
      <c r="X23" s="1"/>
      <c r="Y23" s="74"/>
    </row>
    <row r="24" spans="1:25" s="35" customFormat="1" hidden="1" x14ac:dyDescent="0.2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F24" s="32"/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  <c r="V24" s="1"/>
      <c r="W24" s="1"/>
      <c r="X24" s="1"/>
      <c r="Y24" s="74"/>
    </row>
    <row r="25" spans="1:25" s="35" customFormat="1" hidden="1" x14ac:dyDescent="0.2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F25" s="32"/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  <c r="V25" s="1"/>
      <c r="W25" s="1"/>
      <c r="X25" s="1"/>
      <c r="Y25" s="74"/>
    </row>
    <row r="26" spans="1:25" s="35" customFormat="1" hidden="1" x14ac:dyDescent="0.2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F26" s="32"/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  <c r="V26" s="1"/>
      <c r="W26" s="1"/>
      <c r="X26" s="1"/>
      <c r="Y26" s="74"/>
    </row>
    <row r="27" spans="1:25" s="35" customFormat="1" hidden="1" x14ac:dyDescent="0.2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F27" s="32"/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  <c r="V27" s="1"/>
      <c r="W27" s="1"/>
      <c r="X27" s="1"/>
      <c r="Y27" s="74"/>
    </row>
    <row r="28" spans="1:25" s="36" customFormat="1" ht="15.75" hidden="1" x14ac:dyDescent="0.2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32"/>
    </row>
    <row r="29" spans="1:25" s="35" customFormat="1" hidden="1" x14ac:dyDescent="0.2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F29" s="32"/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  <c r="V29" s="1"/>
      <c r="W29" s="1"/>
      <c r="X29" s="1"/>
      <c r="Y29" s="74"/>
    </row>
    <row r="30" spans="1:25" s="35" customFormat="1" hidden="1" x14ac:dyDescent="0.2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F30" s="32"/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  <c r="V30" s="1"/>
      <c r="W30" s="1"/>
      <c r="X30" s="1"/>
      <c r="Y30" s="74"/>
    </row>
    <row r="31" spans="1:25" s="35" customFormat="1" hidden="1" x14ac:dyDescent="0.2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F31" s="32"/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  <c r="V31" s="1"/>
      <c r="W31" s="1"/>
      <c r="X31" s="1"/>
      <c r="Y31" s="74"/>
    </row>
    <row r="32" spans="1:25" s="35" customFormat="1" hidden="1" x14ac:dyDescent="0.2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F32" s="32"/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  <c r="V32" s="1"/>
      <c r="W32" s="1"/>
      <c r="X32" s="1"/>
      <c r="Y32" s="74"/>
    </row>
    <row r="33" spans="1:25" s="35" customFormat="1" hidden="1" x14ac:dyDescent="0.2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F33" s="32"/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  <c r="V33" s="1"/>
      <c r="W33" s="1"/>
      <c r="X33" s="1"/>
      <c r="Y33" s="74"/>
    </row>
    <row r="34" spans="1:25" s="35" customFormat="1" hidden="1" x14ac:dyDescent="0.2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F34" s="32"/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  <c r="V34" s="1"/>
      <c r="W34" s="1"/>
      <c r="X34" s="1"/>
      <c r="Y34" s="74"/>
    </row>
    <row r="35" spans="1:25" s="35" customFormat="1" hidden="1" x14ac:dyDescent="0.2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F35" s="32"/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  <c r="V35" s="1"/>
      <c r="W35" s="1"/>
      <c r="X35" s="1"/>
      <c r="Y35" s="74"/>
    </row>
    <row r="36" spans="1:25" s="35" customFormat="1" hidden="1" x14ac:dyDescent="0.2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F36" s="32"/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  <c r="V36" s="1"/>
      <c r="W36" s="1"/>
      <c r="X36" s="1"/>
      <c r="Y36" s="74"/>
    </row>
    <row r="37" spans="1:25" s="35" customFormat="1" hidden="1" x14ac:dyDescent="0.2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F37" s="32"/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  <c r="V37" s="1"/>
      <c r="W37" s="1"/>
      <c r="X37" s="1"/>
      <c r="Y37" s="74"/>
    </row>
    <row r="38" spans="1:25" s="36" customFormat="1" ht="15.75" hidden="1" x14ac:dyDescent="0.2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32"/>
    </row>
    <row r="39" spans="1:25" s="35" customFormat="1" ht="30" hidden="1" x14ac:dyDescent="0.2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F39" s="32"/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  <c r="V39" s="1"/>
      <c r="W39" s="1"/>
      <c r="X39" s="1"/>
      <c r="Y39" s="74"/>
    </row>
    <row r="40" spans="1:25" s="36" customFormat="1" ht="15.75" hidden="1" x14ac:dyDescent="0.2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32"/>
    </row>
    <row r="41" spans="1:25" s="35" customFormat="1" ht="30" hidden="1" x14ac:dyDescent="0.2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F41" s="32"/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  <c r="V41" s="1"/>
      <c r="W41" s="1"/>
      <c r="X41" s="1"/>
      <c r="Y41" s="74"/>
    </row>
    <row r="42" spans="1:25" s="35" customFormat="1" hidden="1" x14ac:dyDescent="0.2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F42" s="32"/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  <c r="V42" s="1"/>
      <c r="W42" s="1"/>
      <c r="X42" s="1"/>
      <c r="Y42" s="74"/>
    </row>
    <row r="43" spans="1:25" s="35" customFormat="1" hidden="1" x14ac:dyDescent="0.2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F43" s="32"/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  <c r="V43" s="1"/>
      <c r="W43" s="1"/>
      <c r="X43" s="1"/>
      <c r="Y43" s="74"/>
    </row>
    <row r="44" spans="1:25" s="35" customFormat="1" hidden="1" x14ac:dyDescent="0.2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F44" s="32"/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  <c r="V44" s="1"/>
      <c r="W44" s="1"/>
      <c r="X44" s="1"/>
      <c r="Y44" s="74"/>
    </row>
    <row r="45" spans="1:25" s="35" customFormat="1" hidden="1" x14ac:dyDescent="0.2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F45" s="32"/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  <c r="V45" s="1"/>
      <c r="W45" s="1"/>
      <c r="X45" s="1"/>
      <c r="Y45" s="74"/>
    </row>
    <row r="46" spans="1:25" s="35" customFormat="1" hidden="1" x14ac:dyDescent="0.2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F46" s="32"/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  <c r="V46" s="1"/>
      <c r="W46" s="1"/>
      <c r="X46" s="1"/>
      <c r="Y46" s="74"/>
    </row>
    <row r="47" spans="1:25" s="36" customFormat="1" ht="15.75" hidden="1" x14ac:dyDescent="0.2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32"/>
    </row>
    <row r="48" spans="1:25" hidden="1" x14ac:dyDescent="0.2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F48" s="32"/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F49" s="32"/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F50" s="32"/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57"/>
      <c r="W51" s="57"/>
      <c r="X51" s="57"/>
      <c r="Y51" s="12"/>
    </row>
    <row r="52" spans="1:25" hidden="1" x14ac:dyDescent="0.2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F52" s="32"/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57"/>
      <c r="W53" s="57"/>
      <c r="X53" s="57"/>
      <c r="Y53" s="12"/>
    </row>
    <row r="54" spans="1:25" hidden="1" x14ac:dyDescent="0.2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F54" s="32"/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57"/>
      <c r="W55" s="57"/>
      <c r="X55" s="57"/>
      <c r="Y55" s="12"/>
    </row>
    <row r="56" spans="1:25" hidden="1" x14ac:dyDescent="0.2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F56" s="32"/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57"/>
      <c r="W57" s="57"/>
      <c r="X57" s="57"/>
      <c r="Y57" s="12"/>
    </row>
    <row r="58" spans="1:25" hidden="1" x14ac:dyDescent="0.2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F58" s="32"/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F59" s="32"/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F60" s="32"/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F61" s="32"/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57"/>
      <c r="W62" s="57"/>
      <c r="X62" s="57"/>
      <c r="Y62" s="12"/>
    </row>
    <row r="63" spans="1:25" hidden="1" x14ac:dyDescent="0.2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F63" s="32"/>
      <c r="G63" s="1"/>
      <c r="H63" s="1"/>
      <c r="I63" s="1">
        <v>0</v>
      </c>
      <c r="J63" s="37"/>
      <c r="K63" s="1">
        <v>3942274.38</v>
      </c>
      <c r="L63" s="33" t="str">
        <f t="shared" si="1"/>
        <v>-</v>
      </c>
      <c r="M63" s="1"/>
      <c r="N63" s="1"/>
      <c r="O63" s="1"/>
      <c r="P63" s="37"/>
      <c r="Q63" s="1"/>
      <c r="R63" s="1"/>
      <c r="S63" s="37"/>
      <c r="T63" s="1"/>
      <c r="U63" s="37"/>
    </row>
    <row r="64" spans="1:25" s="23" customFormat="1" ht="78.75" x14ac:dyDescent="0.2">
      <c r="A64" s="387" t="s">
        <v>39</v>
      </c>
      <c r="B64" s="387"/>
      <c r="C64" s="387"/>
      <c r="D64" s="387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57"/>
      <c r="W64" s="57"/>
      <c r="X64" s="57"/>
      <c r="Y64" s="12"/>
    </row>
    <row r="65" spans="1:25" s="23" customFormat="1" ht="15.75" hidden="1" x14ac:dyDescent="0.2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57"/>
      <c r="W65" s="57"/>
      <c r="X65" s="57"/>
      <c r="Y65" s="12"/>
    </row>
    <row r="66" spans="1:25" s="39" customFormat="1" hidden="1" x14ac:dyDescent="0.2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8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124"/>
      <c r="W66" s="124"/>
      <c r="X66" s="124"/>
      <c r="Y66" s="133"/>
    </row>
    <row r="67" spans="1:25" s="41" customFormat="1" ht="15.75" hidden="1" x14ac:dyDescent="0.2">
      <c r="A67" s="24" t="s">
        <v>39</v>
      </c>
      <c r="B67" s="25">
        <v>11</v>
      </c>
      <c r="C67" s="26" t="s">
        <v>18</v>
      </c>
      <c r="D67" s="27">
        <v>323</v>
      </c>
      <c r="E67" s="20"/>
      <c r="F67" s="40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125"/>
      <c r="W67" s="125"/>
      <c r="X67" s="125"/>
      <c r="Y67" s="134"/>
    </row>
    <row r="68" spans="1:25" s="23" customFormat="1" ht="15.75" hidden="1" x14ac:dyDescent="0.2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57"/>
      <c r="W68" s="57"/>
      <c r="X68" s="57"/>
      <c r="Y68" s="12"/>
    </row>
    <row r="69" spans="1:25" s="23" customFormat="1" ht="15.75" hidden="1" x14ac:dyDescent="0.2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57"/>
      <c r="W69" s="57"/>
      <c r="X69" s="57"/>
      <c r="Y69" s="12"/>
    </row>
    <row r="70" spans="1:25" s="41" customFormat="1" ht="15.75" hidden="1" x14ac:dyDescent="0.2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8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125"/>
      <c r="W70" s="125"/>
      <c r="X70" s="125"/>
      <c r="Y70" s="134"/>
    </row>
    <row r="71" spans="1:25" s="41" customFormat="1" ht="15.75" hidden="1" x14ac:dyDescent="0.2">
      <c r="A71" s="24" t="s">
        <v>39</v>
      </c>
      <c r="B71" s="25">
        <v>11</v>
      </c>
      <c r="C71" s="26" t="s">
        <v>18</v>
      </c>
      <c r="D71" s="27">
        <v>329</v>
      </c>
      <c r="E71" s="20"/>
      <c r="F71" s="40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125"/>
      <c r="W71" s="125"/>
      <c r="X71" s="125"/>
      <c r="Y71" s="134"/>
    </row>
    <row r="72" spans="1:25" s="23" customFormat="1" ht="15.75" hidden="1" x14ac:dyDescent="0.2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57"/>
      <c r="W72" s="57"/>
      <c r="X72" s="57"/>
      <c r="Y72" s="12"/>
    </row>
    <row r="73" spans="1:25" s="36" customFormat="1" ht="78.75" x14ac:dyDescent="0.2">
      <c r="A73" s="387" t="s">
        <v>563</v>
      </c>
      <c r="B73" s="387"/>
      <c r="C73" s="387"/>
      <c r="D73" s="387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32"/>
    </row>
    <row r="74" spans="1:25" s="36" customFormat="1" ht="15.75" hidden="1" x14ac:dyDescent="0.2">
      <c r="A74" s="24" t="s">
        <v>40</v>
      </c>
      <c r="B74" s="25">
        <v>11</v>
      </c>
      <c r="C74" s="115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32"/>
    </row>
    <row r="75" spans="1:25" s="36" customFormat="1" ht="15.75" hidden="1" x14ac:dyDescent="0.2">
      <c r="A75" s="28" t="s">
        <v>40</v>
      </c>
      <c r="B75" s="29">
        <v>11</v>
      </c>
      <c r="C75" s="116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32"/>
    </row>
    <row r="76" spans="1:25" s="36" customFormat="1" ht="15.75" hidden="1" x14ac:dyDescent="0.2">
      <c r="A76" s="24" t="s">
        <v>40</v>
      </c>
      <c r="B76" s="25">
        <v>11</v>
      </c>
      <c r="C76" s="115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32"/>
    </row>
    <row r="77" spans="1:25" s="36" customFormat="1" ht="15.75" hidden="1" x14ac:dyDescent="0.2">
      <c r="A77" s="28" t="s">
        <v>40</v>
      </c>
      <c r="B77" s="29">
        <v>11</v>
      </c>
      <c r="C77" s="116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32"/>
    </row>
    <row r="78" spans="1:25" s="36" customFormat="1" ht="15.75" hidden="1" x14ac:dyDescent="0.2">
      <c r="A78" s="28" t="s">
        <v>40</v>
      </c>
      <c r="B78" s="29">
        <v>11</v>
      </c>
      <c r="C78" s="116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32"/>
    </row>
    <row r="79" spans="1:25" s="36" customFormat="1" ht="15.75" hidden="1" x14ac:dyDescent="0.2">
      <c r="A79" s="28" t="s">
        <v>40</v>
      </c>
      <c r="B79" s="29">
        <v>11</v>
      </c>
      <c r="C79" s="116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32"/>
    </row>
    <row r="80" spans="1:25" s="36" customFormat="1" ht="15.75" hidden="1" x14ac:dyDescent="0.2">
      <c r="A80" s="28" t="s">
        <v>40</v>
      </c>
      <c r="B80" s="29">
        <v>11</v>
      </c>
      <c r="C80" s="116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32"/>
    </row>
    <row r="81" spans="1:25" s="36" customFormat="1" ht="15.75" hidden="1" x14ac:dyDescent="0.2">
      <c r="A81" s="24" t="s">
        <v>40</v>
      </c>
      <c r="B81" s="25">
        <v>11</v>
      </c>
      <c r="C81" s="115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32"/>
    </row>
    <row r="82" spans="1:25" s="36" customFormat="1" ht="15.75" hidden="1" x14ac:dyDescent="0.2">
      <c r="A82" s="28" t="s">
        <v>40</v>
      </c>
      <c r="B82" s="29">
        <v>11</v>
      </c>
      <c r="C82" s="116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32"/>
    </row>
    <row r="83" spans="1:25" s="36" customFormat="1" ht="15.75" hidden="1" x14ac:dyDescent="0.2">
      <c r="A83" s="28" t="s">
        <v>40</v>
      </c>
      <c r="B83" s="29">
        <v>11</v>
      </c>
      <c r="C83" s="116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32"/>
    </row>
    <row r="84" spans="1:25" s="36" customFormat="1" ht="15.75" hidden="1" x14ac:dyDescent="0.2">
      <c r="A84" s="24" t="s">
        <v>40</v>
      </c>
      <c r="B84" s="25">
        <v>11</v>
      </c>
      <c r="C84" s="115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32"/>
    </row>
    <row r="85" spans="1:25" s="36" customFormat="1" ht="15.75" hidden="1" x14ac:dyDescent="0.2">
      <c r="A85" s="28" t="s">
        <v>40</v>
      </c>
      <c r="B85" s="29">
        <v>11</v>
      </c>
      <c r="C85" s="116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32"/>
    </row>
    <row r="86" spans="1:25" s="36" customFormat="1" ht="15.75" hidden="1" x14ac:dyDescent="0.2">
      <c r="A86" s="28" t="s">
        <v>40</v>
      </c>
      <c r="B86" s="29">
        <v>11</v>
      </c>
      <c r="C86" s="116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32"/>
    </row>
    <row r="87" spans="1:25" s="36" customFormat="1" ht="15.75" hidden="1" x14ac:dyDescent="0.2">
      <c r="A87" s="28" t="s">
        <v>40</v>
      </c>
      <c r="B87" s="29">
        <v>11</v>
      </c>
      <c r="C87" s="116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32"/>
    </row>
    <row r="88" spans="1:25" s="36" customFormat="1" ht="15.75" hidden="1" x14ac:dyDescent="0.2">
      <c r="A88" s="24" t="s">
        <v>40</v>
      </c>
      <c r="B88" s="25">
        <v>11</v>
      </c>
      <c r="C88" s="115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32"/>
    </row>
    <row r="89" spans="1:25" s="36" customFormat="1" ht="15.75" hidden="1" x14ac:dyDescent="0.2">
      <c r="A89" s="28" t="s">
        <v>40</v>
      </c>
      <c r="B89" s="29">
        <v>11</v>
      </c>
      <c r="C89" s="116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32"/>
    </row>
    <row r="90" spans="1:25" s="35" customFormat="1" ht="78.75" x14ac:dyDescent="0.2">
      <c r="A90" s="387" t="s">
        <v>81</v>
      </c>
      <c r="B90" s="387"/>
      <c r="C90" s="387"/>
      <c r="D90" s="387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  <c r="V90" s="1"/>
      <c r="W90" s="1"/>
      <c r="X90" s="1"/>
      <c r="Y90" s="74"/>
    </row>
    <row r="91" spans="1:25" s="36" customFormat="1" ht="15.75" hidden="1" x14ac:dyDescent="0.2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32"/>
    </row>
    <row r="92" spans="1:25" s="35" customFormat="1" hidden="1" x14ac:dyDescent="0.2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F92" s="32"/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  <c r="V92" s="1"/>
      <c r="W92" s="1"/>
      <c r="X92" s="1"/>
      <c r="Y92" s="74"/>
    </row>
    <row r="93" spans="1:25" s="36" customFormat="1" ht="15.75" hidden="1" x14ac:dyDescent="0.2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32"/>
    </row>
    <row r="94" spans="1:25" s="35" customFormat="1" hidden="1" x14ac:dyDescent="0.2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F94" s="32"/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  <c r="V94" s="1"/>
      <c r="W94" s="1"/>
      <c r="X94" s="1"/>
      <c r="Y94" s="74"/>
    </row>
    <row r="95" spans="1:25" s="36" customFormat="1" ht="78.75" x14ac:dyDescent="0.2">
      <c r="A95" s="387" t="s">
        <v>274</v>
      </c>
      <c r="B95" s="388"/>
      <c r="C95" s="388"/>
      <c r="D95" s="388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32"/>
    </row>
    <row r="96" spans="1:25" s="36" customFormat="1" ht="15.75" hidden="1" x14ac:dyDescent="0.2">
      <c r="A96" s="24" t="s">
        <v>274</v>
      </c>
      <c r="B96" s="25">
        <v>11</v>
      </c>
      <c r="C96" s="26" t="s">
        <v>18</v>
      </c>
      <c r="D96" s="42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32"/>
    </row>
    <row r="97" spans="1:25" s="35" customFormat="1" hidden="1" x14ac:dyDescent="0.2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F97" s="32"/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  <c r="V97" s="1"/>
      <c r="W97" s="1"/>
      <c r="X97" s="1"/>
      <c r="Y97" s="74"/>
    </row>
    <row r="98" spans="1:25" s="35" customFormat="1" hidden="1" x14ac:dyDescent="0.2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F98" s="32"/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  <c r="V98" s="1"/>
      <c r="W98" s="1"/>
      <c r="X98" s="1"/>
      <c r="Y98" s="74"/>
    </row>
    <row r="99" spans="1:25" s="36" customFormat="1" ht="15.75" hidden="1" x14ac:dyDescent="0.2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32"/>
    </row>
    <row r="100" spans="1:25" s="35" customFormat="1" hidden="1" x14ac:dyDescent="0.2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F100" s="32"/>
      <c r="G100" s="1">
        <v>18000</v>
      </c>
      <c r="H100" s="1">
        <v>18000</v>
      </c>
      <c r="I100" s="1">
        <v>18000</v>
      </c>
      <c r="J100" s="1">
        <v>18000</v>
      </c>
      <c r="K100" s="1"/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  <c r="V100" s="1"/>
      <c r="W100" s="1"/>
      <c r="X100" s="1"/>
      <c r="Y100" s="74"/>
    </row>
    <row r="101" spans="1:25" s="36" customFormat="1" ht="15.75" hidden="1" x14ac:dyDescent="0.2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32"/>
    </row>
    <row r="102" spans="1:25" s="35" customFormat="1" hidden="1" x14ac:dyDescent="0.2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F102" s="32"/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  <c r="V102" s="1"/>
      <c r="W102" s="1"/>
      <c r="X102" s="1"/>
      <c r="Y102" s="74"/>
    </row>
    <row r="103" spans="1:25" s="36" customFormat="1" ht="15.75" hidden="1" x14ac:dyDescent="0.2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32"/>
    </row>
    <row r="104" spans="1:25" s="35" customFormat="1" hidden="1" x14ac:dyDescent="0.2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F104" s="32"/>
      <c r="G104" s="1">
        <v>192000</v>
      </c>
      <c r="H104" s="1">
        <v>192000</v>
      </c>
      <c r="I104" s="1">
        <v>192000</v>
      </c>
      <c r="J104" s="1">
        <v>192000</v>
      </c>
      <c r="K104" s="1"/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  <c r="V104" s="1"/>
      <c r="W104" s="1"/>
      <c r="X104" s="1"/>
      <c r="Y104" s="74"/>
    </row>
    <row r="105" spans="1:25" s="36" customFormat="1" ht="78.75" x14ac:dyDescent="0.2">
      <c r="A105" s="404" t="s">
        <v>415</v>
      </c>
      <c r="B105" s="404"/>
      <c r="C105" s="404"/>
      <c r="D105" s="404"/>
      <c r="E105" s="40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32"/>
    </row>
    <row r="106" spans="1:25" s="36" customFormat="1" ht="15.75" hidden="1" x14ac:dyDescent="0.2">
      <c r="A106" s="143"/>
      <c r="B106" s="24">
        <v>11</v>
      </c>
      <c r="C106" s="26" t="s">
        <v>18</v>
      </c>
      <c r="D106" s="42">
        <v>323</v>
      </c>
      <c r="E106" s="40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32"/>
    </row>
    <row r="107" spans="1:25" s="35" customFormat="1" ht="15.75" hidden="1" x14ac:dyDescent="0.2">
      <c r="A107" s="123"/>
      <c r="B107" s="29">
        <v>11</v>
      </c>
      <c r="C107" s="30" t="s">
        <v>18</v>
      </c>
      <c r="D107" s="31">
        <v>3238</v>
      </c>
      <c r="E107" s="32" t="s">
        <v>122</v>
      </c>
      <c r="F107" s="32"/>
      <c r="G107" s="1"/>
      <c r="H107" s="1"/>
      <c r="I107" s="1"/>
      <c r="J107" s="1"/>
      <c r="K107" s="1"/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  <c r="V107" s="1"/>
      <c r="W107" s="1"/>
      <c r="X107" s="1"/>
      <c r="Y107" s="74"/>
    </row>
    <row r="108" spans="1:25" s="36" customFormat="1" ht="15.75" hidden="1" x14ac:dyDescent="0.2">
      <c r="A108" s="24"/>
      <c r="B108" s="24">
        <v>11</v>
      </c>
      <c r="C108" s="26" t="s">
        <v>18</v>
      </c>
      <c r="D108" s="42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32"/>
    </row>
    <row r="109" spans="1:25" s="35" customFormat="1" hidden="1" x14ac:dyDescent="0.2">
      <c r="A109" s="28"/>
      <c r="B109" s="29">
        <v>11</v>
      </c>
      <c r="C109" s="30" t="s">
        <v>18</v>
      </c>
      <c r="D109" s="31">
        <v>4262</v>
      </c>
      <c r="E109" s="38" t="s">
        <v>135</v>
      </c>
      <c r="F109" s="32"/>
      <c r="G109" s="1"/>
      <c r="H109" s="1"/>
      <c r="I109" s="1"/>
      <c r="J109" s="1"/>
      <c r="K109" s="1"/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  <c r="V109" s="1"/>
      <c r="W109" s="1"/>
      <c r="X109" s="1"/>
      <c r="Y109" s="74"/>
    </row>
    <row r="110" spans="1:25" s="49" customFormat="1" ht="15.75" x14ac:dyDescent="0.2">
      <c r="A110" s="406" t="s">
        <v>318</v>
      </c>
      <c r="B110" s="406"/>
      <c r="C110" s="406"/>
      <c r="D110" s="406"/>
      <c r="E110" s="406"/>
      <c r="F110" s="406"/>
      <c r="G110" s="47">
        <f>G111+G355</f>
        <v>326771633</v>
      </c>
      <c r="H110" s="47">
        <f>H111+H355</f>
        <v>320019633</v>
      </c>
      <c r="I110" s="47">
        <f>I111+I355</f>
        <v>510057895</v>
      </c>
      <c r="J110" s="47">
        <f>J111+J355</f>
        <v>503305895</v>
      </c>
      <c r="K110" s="47">
        <f>K111+K355</f>
        <v>450658077.79999989</v>
      </c>
      <c r="L110" s="48">
        <f t="shared" si="37"/>
        <v>88.354299035014421</v>
      </c>
      <c r="M110" s="47">
        <f t="shared" ref="M110:U110" si="47">M111+M355</f>
        <v>294503132</v>
      </c>
      <c r="N110" s="47">
        <f t="shared" si="47"/>
        <v>290273132</v>
      </c>
      <c r="O110" s="47">
        <f t="shared" si="47"/>
        <v>615538763</v>
      </c>
      <c r="P110" s="47">
        <f t="shared" si="47"/>
        <v>612411263</v>
      </c>
      <c r="Q110" s="47">
        <f t="shared" si="47"/>
        <v>288672766</v>
      </c>
      <c r="R110" s="47">
        <f t="shared" si="47"/>
        <v>538737182</v>
      </c>
      <c r="S110" s="47">
        <f t="shared" si="47"/>
        <v>535737182</v>
      </c>
      <c r="T110" s="47">
        <f t="shared" si="47"/>
        <v>508683395</v>
      </c>
      <c r="U110" s="47">
        <f t="shared" si="47"/>
        <v>505683395</v>
      </c>
      <c r="V110" s="126"/>
      <c r="W110" s="126"/>
      <c r="X110" s="126"/>
      <c r="Y110" s="135"/>
    </row>
    <row r="111" spans="1:25" ht="15.75" x14ac:dyDescent="0.2">
      <c r="A111" s="392" t="s">
        <v>387</v>
      </c>
      <c r="B111" s="392"/>
      <c r="C111" s="392"/>
      <c r="D111" s="392"/>
      <c r="E111" s="392"/>
      <c r="F111" s="392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50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387" t="s">
        <v>446</v>
      </c>
      <c r="B112" s="387"/>
      <c r="C112" s="387"/>
      <c r="D112" s="387"/>
      <c r="E112" s="20" t="s">
        <v>313</v>
      </c>
      <c r="F112" s="51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57"/>
      <c r="W112" s="57"/>
      <c r="X112" s="57"/>
      <c r="Y112" s="12"/>
    </row>
    <row r="113" spans="1:25" s="23" customFormat="1" ht="15.75" hidden="1" x14ac:dyDescent="0.2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57"/>
      <c r="W113" s="57"/>
      <c r="X113" s="57"/>
      <c r="Y113" s="12"/>
    </row>
    <row r="114" spans="1:25" s="35" customFormat="1" ht="30" hidden="1" customHeight="1" x14ac:dyDescent="0.2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F114" s="32"/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  <c r="V114" s="1"/>
      <c r="W114" s="1"/>
      <c r="X114" s="1"/>
      <c r="Y114" s="74"/>
    </row>
    <row r="115" spans="1:25" s="36" customFormat="1" ht="141.75" x14ac:dyDescent="0.2">
      <c r="A115" s="387" t="s">
        <v>448</v>
      </c>
      <c r="B115" s="387"/>
      <c r="C115" s="387"/>
      <c r="D115" s="387"/>
      <c r="E115" s="20" t="s">
        <v>294</v>
      </c>
      <c r="F115" s="51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32"/>
    </row>
    <row r="116" spans="1:25" s="36" customFormat="1" ht="15.75" hidden="1" x14ac:dyDescent="0.2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32"/>
    </row>
    <row r="117" spans="1:25" s="35" customFormat="1" hidden="1" x14ac:dyDescent="0.2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F117" s="32"/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  <c r="V117" s="1"/>
      <c r="W117" s="1"/>
      <c r="X117" s="1"/>
      <c r="Y117" s="74"/>
    </row>
    <row r="118" spans="1:25" s="23" customFormat="1" ht="141.75" x14ac:dyDescent="0.2">
      <c r="A118" s="387" t="s">
        <v>555</v>
      </c>
      <c r="B118" s="387"/>
      <c r="C118" s="387"/>
      <c r="D118" s="387"/>
      <c r="E118" s="20" t="s">
        <v>356</v>
      </c>
      <c r="F118" s="51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57"/>
      <c r="W118" s="57"/>
      <c r="X118" s="57"/>
      <c r="Y118" s="12"/>
    </row>
    <row r="119" spans="1:25" s="23" customFormat="1" ht="15.75" hidden="1" x14ac:dyDescent="0.2">
      <c r="A119" s="25" t="s">
        <v>160</v>
      </c>
      <c r="B119" s="25">
        <v>11</v>
      </c>
      <c r="C119" s="52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57"/>
      <c r="W119" s="57"/>
      <c r="X119" s="57"/>
      <c r="Y119" s="12"/>
    </row>
    <row r="120" spans="1:25" ht="45" hidden="1" x14ac:dyDescent="0.2">
      <c r="A120" s="29" t="s">
        <v>160</v>
      </c>
      <c r="B120" s="29">
        <v>11</v>
      </c>
      <c r="C120" s="53" t="s">
        <v>25</v>
      </c>
      <c r="D120" s="31">
        <v>3862</v>
      </c>
      <c r="E120" s="32" t="s">
        <v>286</v>
      </c>
      <c r="F120" s="32"/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387" t="s">
        <v>477</v>
      </c>
      <c r="B121" s="387"/>
      <c r="C121" s="387"/>
      <c r="D121" s="387"/>
      <c r="E121" s="20" t="s">
        <v>322</v>
      </c>
      <c r="F121" s="51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57"/>
      <c r="W121" s="57"/>
      <c r="X121" s="57"/>
      <c r="Y121" s="12"/>
    </row>
    <row r="122" spans="1:25" s="23" customFormat="1" ht="15.75" hidden="1" x14ac:dyDescent="0.2">
      <c r="A122" s="24" t="s">
        <v>161</v>
      </c>
      <c r="B122" s="25">
        <v>11</v>
      </c>
      <c r="C122" s="52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57"/>
      <c r="W122" s="57"/>
      <c r="X122" s="57"/>
      <c r="Y122" s="12"/>
    </row>
    <row r="123" spans="1:25" hidden="1" x14ac:dyDescent="0.2">
      <c r="A123" s="28" t="s">
        <v>161</v>
      </c>
      <c r="B123" s="29">
        <v>11</v>
      </c>
      <c r="C123" s="53" t="s">
        <v>25</v>
      </c>
      <c r="D123" s="31">
        <v>3233</v>
      </c>
      <c r="E123" s="32" t="s">
        <v>119</v>
      </c>
      <c r="F123" s="32"/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161</v>
      </c>
      <c r="B124" s="25">
        <v>11</v>
      </c>
      <c r="C124" s="52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57"/>
      <c r="W124" s="57"/>
      <c r="X124" s="57"/>
      <c r="Y124" s="12"/>
    </row>
    <row r="125" spans="1:25" hidden="1" x14ac:dyDescent="0.2">
      <c r="A125" s="28" t="s">
        <v>161</v>
      </c>
      <c r="B125" s="29">
        <v>11</v>
      </c>
      <c r="C125" s="53" t="s">
        <v>25</v>
      </c>
      <c r="D125" s="31">
        <v>3631</v>
      </c>
      <c r="E125" s="32" t="s">
        <v>233</v>
      </c>
      <c r="F125" s="32"/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387" t="s">
        <v>476</v>
      </c>
      <c r="B126" s="387"/>
      <c r="C126" s="387"/>
      <c r="D126" s="387"/>
      <c r="E126" s="20" t="s">
        <v>84</v>
      </c>
      <c r="F126" s="51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57"/>
      <c r="W126" s="57"/>
      <c r="X126" s="57"/>
      <c r="Y126" s="12"/>
    </row>
    <row r="127" spans="1:25" s="23" customFormat="1" ht="15.75" hidden="1" x14ac:dyDescent="0.2">
      <c r="A127" s="24" t="s">
        <v>162</v>
      </c>
      <c r="B127" s="25">
        <v>11</v>
      </c>
      <c r="C127" s="52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57"/>
      <c r="W127" s="57"/>
      <c r="X127" s="57"/>
      <c r="Y127" s="12"/>
    </row>
    <row r="128" spans="1:25" hidden="1" x14ac:dyDescent="0.2">
      <c r="A128" s="28" t="s">
        <v>162</v>
      </c>
      <c r="B128" s="29">
        <v>11</v>
      </c>
      <c r="C128" s="53" t="s">
        <v>25</v>
      </c>
      <c r="D128" s="31">
        <v>3811</v>
      </c>
      <c r="E128" s="32" t="s">
        <v>141</v>
      </c>
      <c r="F128" s="32"/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387" t="s">
        <v>475</v>
      </c>
      <c r="B129" s="387"/>
      <c r="C129" s="387"/>
      <c r="D129" s="387"/>
      <c r="E129" s="20" t="s">
        <v>254</v>
      </c>
      <c r="F129" s="51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57"/>
      <c r="W129" s="57"/>
      <c r="X129" s="57"/>
      <c r="Y129" s="12"/>
    </row>
    <row r="130" spans="1:25" s="23" customFormat="1" ht="15.75" hidden="1" x14ac:dyDescent="0.2">
      <c r="A130" s="24" t="s">
        <v>163</v>
      </c>
      <c r="B130" s="25">
        <v>11</v>
      </c>
      <c r="C130" s="52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57"/>
      <c r="W130" s="57"/>
      <c r="X130" s="57"/>
      <c r="Y130" s="12"/>
    </row>
    <row r="131" spans="1:25" hidden="1" x14ac:dyDescent="0.2">
      <c r="A131" s="28" t="s">
        <v>163</v>
      </c>
      <c r="B131" s="29">
        <v>11</v>
      </c>
      <c r="C131" s="53" t="s">
        <v>25</v>
      </c>
      <c r="D131" s="31">
        <v>3811</v>
      </c>
      <c r="E131" s="32" t="s">
        <v>141</v>
      </c>
      <c r="F131" s="32"/>
      <c r="G131" s="54">
        <v>35900000</v>
      </c>
      <c r="H131" s="54">
        <v>35900000</v>
      </c>
      <c r="I131" s="54">
        <v>35900000</v>
      </c>
      <c r="J131" s="54">
        <v>35900000</v>
      </c>
      <c r="K131" s="54">
        <v>35900000</v>
      </c>
      <c r="L131" s="33">
        <f t="shared" si="37"/>
        <v>100</v>
      </c>
      <c r="M131" s="54">
        <v>34400000</v>
      </c>
      <c r="N131" s="54">
        <v>34400000</v>
      </c>
      <c r="O131" s="54">
        <v>45900000</v>
      </c>
      <c r="P131" s="54">
        <f>O131</f>
        <v>45900000</v>
      </c>
      <c r="Q131" s="54">
        <v>31000000</v>
      </c>
      <c r="R131" s="54">
        <v>45400000</v>
      </c>
      <c r="S131" s="54">
        <f>R131</f>
        <v>45400000</v>
      </c>
      <c r="T131" s="54">
        <v>43900000</v>
      </c>
      <c r="U131" s="54">
        <f>T131</f>
        <v>43900000</v>
      </c>
    </row>
    <row r="132" spans="1:25" s="23" customFormat="1" ht="15.75" hidden="1" x14ac:dyDescent="0.2">
      <c r="A132" s="24" t="s">
        <v>163</v>
      </c>
      <c r="B132" s="25">
        <v>11</v>
      </c>
      <c r="C132" s="52" t="s">
        <v>25</v>
      </c>
      <c r="D132" s="27">
        <v>382</v>
      </c>
      <c r="E132" s="20"/>
      <c r="F132" s="20"/>
      <c r="G132" s="55">
        <f>SUM(G133)</f>
        <v>17000000</v>
      </c>
      <c r="H132" s="55">
        <f t="shared" ref="H132:U132" si="59">SUM(H133)</f>
        <v>17000000</v>
      </c>
      <c r="I132" s="55">
        <f t="shared" si="59"/>
        <v>18000000</v>
      </c>
      <c r="J132" s="55">
        <f t="shared" si="59"/>
        <v>18000000</v>
      </c>
      <c r="K132" s="55">
        <f t="shared" si="59"/>
        <v>17000000</v>
      </c>
      <c r="L132" s="22">
        <f t="shared" si="37"/>
        <v>94.444444444444443</v>
      </c>
      <c r="M132" s="55">
        <f t="shared" si="59"/>
        <v>17000000</v>
      </c>
      <c r="N132" s="55">
        <f t="shared" si="59"/>
        <v>17000000</v>
      </c>
      <c r="O132" s="55">
        <f t="shared" si="59"/>
        <v>60000000</v>
      </c>
      <c r="P132" s="55">
        <f t="shared" si="59"/>
        <v>60000000</v>
      </c>
      <c r="Q132" s="55">
        <f t="shared" si="59"/>
        <v>17000000</v>
      </c>
      <c r="R132" s="55">
        <f t="shared" si="59"/>
        <v>63500000</v>
      </c>
      <c r="S132" s="55">
        <f t="shared" si="59"/>
        <v>63500000</v>
      </c>
      <c r="T132" s="55">
        <f t="shared" si="59"/>
        <v>62000000</v>
      </c>
      <c r="U132" s="55">
        <f t="shared" si="59"/>
        <v>62000000</v>
      </c>
      <c r="V132" s="57"/>
      <c r="W132" s="57"/>
      <c r="X132" s="57"/>
      <c r="Y132" s="12"/>
    </row>
    <row r="133" spans="1:25" ht="32.25" hidden="1" customHeight="1" x14ac:dyDescent="0.2">
      <c r="A133" s="28" t="s">
        <v>163</v>
      </c>
      <c r="B133" s="29">
        <v>11</v>
      </c>
      <c r="C133" s="53" t="s">
        <v>25</v>
      </c>
      <c r="D133" s="31">
        <v>3821</v>
      </c>
      <c r="E133" s="32" t="s">
        <v>38</v>
      </c>
      <c r="F133" s="32"/>
      <c r="G133" s="54">
        <v>17000000</v>
      </c>
      <c r="H133" s="54">
        <v>17000000</v>
      </c>
      <c r="I133" s="54">
        <v>18000000</v>
      </c>
      <c r="J133" s="54">
        <v>18000000</v>
      </c>
      <c r="K133" s="54">
        <v>17000000</v>
      </c>
      <c r="L133" s="33">
        <f t="shared" si="37"/>
        <v>94.444444444444443</v>
      </c>
      <c r="M133" s="54">
        <v>17000000</v>
      </c>
      <c r="N133" s="54">
        <v>17000000</v>
      </c>
      <c r="O133" s="54">
        <v>60000000</v>
      </c>
      <c r="P133" s="54">
        <f>O133</f>
        <v>60000000</v>
      </c>
      <c r="Q133" s="54">
        <v>17000000</v>
      </c>
      <c r="R133" s="54">
        <v>63500000</v>
      </c>
      <c r="S133" s="54">
        <f>R133</f>
        <v>63500000</v>
      </c>
      <c r="T133" s="54">
        <v>62000000</v>
      </c>
      <c r="U133" s="54">
        <f>T133</f>
        <v>62000000</v>
      </c>
    </row>
    <row r="134" spans="1:25" s="23" customFormat="1" ht="141.75" x14ac:dyDescent="0.2">
      <c r="A134" s="387" t="s">
        <v>474</v>
      </c>
      <c r="B134" s="387"/>
      <c r="C134" s="387"/>
      <c r="D134" s="387"/>
      <c r="E134" s="20" t="s">
        <v>314</v>
      </c>
      <c r="F134" s="51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57"/>
      <c r="W134" s="57"/>
      <c r="X134" s="57"/>
      <c r="Y134" s="12"/>
    </row>
    <row r="135" spans="1:25" s="23" customFormat="1" ht="15.75" hidden="1" x14ac:dyDescent="0.2">
      <c r="A135" s="24" t="s">
        <v>167</v>
      </c>
      <c r="B135" s="25">
        <v>11</v>
      </c>
      <c r="C135" s="52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57"/>
      <c r="W135" s="57"/>
      <c r="X135" s="57"/>
      <c r="Y135" s="12"/>
    </row>
    <row r="136" spans="1:25" ht="33" hidden="1" customHeight="1" x14ac:dyDescent="0.2">
      <c r="A136" s="28" t="s">
        <v>167</v>
      </c>
      <c r="B136" s="29">
        <v>11</v>
      </c>
      <c r="C136" s="53" t="s">
        <v>25</v>
      </c>
      <c r="D136" s="31">
        <v>3821</v>
      </c>
      <c r="E136" s="32" t="s">
        <v>38</v>
      </c>
      <c r="F136" s="32"/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36" customFormat="1" ht="141.75" x14ac:dyDescent="0.2">
      <c r="A137" s="387" t="s">
        <v>473</v>
      </c>
      <c r="B137" s="387"/>
      <c r="C137" s="387"/>
      <c r="D137" s="387"/>
      <c r="E137" s="20" t="s">
        <v>59</v>
      </c>
      <c r="F137" s="51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32"/>
    </row>
    <row r="138" spans="1:25" s="36" customFormat="1" ht="15.75" hidden="1" x14ac:dyDescent="0.2">
      <c r="A138" s="24" t="s">
        <v>73</v>
      </c>
      <c r="B138" s="25">
        <v>11</v>
      </c>
      <c r="C138" s="52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32"/>
    </row>
    <row r="139" spans="1:25" s="35" customFormat="1" hidden="1" x14ac:dyDescent="0.2">
      <c r="A139" s="28" t="s">
        <v>73</v>
      </c>
      <c r="B139" s="29">
        <v>11</v>
      </c>
      <c r="C139" s="53" t="s">
        <v>25</v>
      </c>
      <c r="D139" s="31">
        <v>3811</v>
      </c>
      <c r="E139" s="32" t="s">
        <v>141</v>
      </c>
      <c r="F139" s="32"/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  <c r="V139" s="1"/>
      <c r="W139" s="1"/>
      <c r="X139" s="1"/>
      <c r="Y139" s="74"/>
    </row>
    <row r="140" spans="1:25" s="36" customFormat="1" ht="15.75" hidden="1" x14ac:dyDescent="0.2">
      <c r="A140" s="24" t="s">
        <v>73</v>
      </c>
      <c r="B140" s="25">
        <v>11</v>
      </c>
      <c r="C140" s="52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32"/>
    </row>
    <row r="141" spans="1:25" s="35" customFormat="1" ht="33" hidden="1" customHeight="1" x14ac:dyDescent="0.2">
      <c r="A141" s="28" t="s">
        <v>73</v>
      </c>
      <c r="B141" s="29">
        <v>11</v>
      </c>
      <c r="C141" s="53" t="s">
        <v>25</v>
      </c>
      <c r="D141" s="56">
        <v>3821</v>
      </c>
      <c r="E141" s="32" t="s">
        <v>38</v>
      </c>
      <c r="F141" s="32"/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  <c r="V141" s="1"/>
      <c r="W141" s="1"/>
      <c r="X141" s="1"/>
      <c r="Y141" s="74"/>
    </row>
    <row r="142" spans="1:25" ht="141.75" x14ac:dyDescent="0.2">
      <c r="A142" s="387" t="s">
        <v>472</v>
      </c>
      <c r="B142" s="387"/>
      <c r="C142" s="387"/>
      <c r="D142" s="387"/>
      <c r="E142" s="20" t="s">
        <v>343</v>
      </c>
      <c r="F142" s="51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164</v>
      </c>
      <c r="B143" s="25">
        <v>11</v>
      </c>
      <c r="C143" s="52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57"/>
      <c r="W143" s="57"/>
      <c r="X143" s="57"/>
      <c r="Y143" s="12"/>
    </row>
    <row r="144" spans="1:25" hidden="1" x14ac:dyDescent="0.2">
      <c r="A144" s="28" t="s">
        <v>164</v>
      </c>
      <c r="B144" s="29">
        <v>11</v>
      </c>
      <c r="C144" s="53" t="s">
        <v>25</v>
      </c>
      <c r="D144" s="56">
        <v>3811</v>
      </c>
      <c r="E144" s="32" t="s">
        <v>141</v>
      </c>
      <c r="F144" s="32"/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57" customFormat="1" ht="141.75" x14ac:dyDescent="0.2">
      <c r="A145" s="387" t="s">
        <v>471</v>
      </c>
      <c r="B145" s="387"/>
      <c r="C145" s="387"/>
      <c r="D145" s="387"/>
      <c r="E145" s="20" t="s">
        <v>255</v>
      </c>
      <c r="F145" s="51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57" customFormat="1" ht="15.75" hidden="1" x14ac:dyDescent="0.2">
      <c r="A146" s="25" t="s">
        <v>65</v>
      </c>
      <c r="B146" s="25">
        <v>11</v>
      </c>
      <c r="C146" s="52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65</v>
      </c>
      <c r="B147" s="29">
        <v>11</v>
      </c>
      <c r="C147" s="53" t="s">
        <v>25</v>
      </c>
      <c r="D147" s="31">
        <v>3237</v>
      </c>
      <c r="E147" s="32" t="s">
        <v>36</v>
      </c>
      <c r="F147" s="32"/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65</v>
      </c>
      <c r="B148" s="25">
        <v>11</v>
      </c>
      <c r="C148" s="52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57"/>
      <c r="W148" s="57"/>
      <c r="X148" s="57"/>
      <c r="Y148" s="12"/>
    </row>
    <row r="149" spans="1:25" hidden="1" x14ac:dyDescent="0.2">
      <c r="A149" s="29" t="s">
        <v>65</v>
      </c>
      <c r="B149" s="29">
        <v>11</v>
      </c>
      <c r="C149" s="53" t="s">
        <v>25</v>
      </c>
      <c r="D149" s="31">
        <v>3631</v>
      </c>
      <c r="E149" s="32" t="s">
        <v>233</v>
      </c>
      <c r="F149" s="32"/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65</v>
      </c>
      <c r="B150" s="25">
        <v>11</v>
      </c>
      <c r="C150" s="52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57"/>
      <c r="W150" s="57"/>
      <c r="X150" s="57"/>
      <c r="Y150" s="12"/>
    </row>
    <row r="151" spans="1:25" hidden="1" x14ac:dyDescent="0.2">
      <c r="A151" s="29" t="s">
        <v>65</v>
      </c>
      <c r="B151" s="29">
        <v>11</v>
      </c>
      <c r="C151" s="53" t="s">
        <v>25</v>
      </c>
      <c r="D151" s="31">
        <v>3831</v>
      </c>
      <c r="E151" s="32" t="s">
        <v>295</v>
      </c>
      <c r="F151" s="32"/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65</v>
      </c>
      <c r="B152" s="25">
        <v>11</v>
      </c>
      <c r="C152" s="52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57"/>
      <c r="W152" s="57"/>
      <c r="X152" s="57"/>
      <c r="Y152" s="12"/>
    </row>
    <row r="153" spans="1:25" hidden="1" x14ac:dyDescent="0.2">
      <c r="A153" s="29" t="s">
        <v>65</v>
      </c>
      <c r="B153" s="29">
        <v>11</v>
      </c>
      <c r="C153" s="53" t="s">
        <v>25</v>
      </c>
      <c r="D153" s="31">
        <v>4126</v>
      </c>
      <c r="E153" s="58" t="s">
        <v>4</v>
      </c>
      <c r="F153" s="32"/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387" t="s">
        <v>470</v>
      </c>
      <c r="B154" s="387"/>
      <c r="C154" s="387"/>
      <c r="D154" s="387"/>
      <c r="E154" s="20" t="s">
        <v>31</v>
      </c>
      <c r="F154" s="51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57"/>
      <c r="W154" s="57"/>
      <c r="X154" s="57"/>
      <c r="Y154" s="12"/>
    </row>
    <row r="155" spans="1:25" s="23" customFormat="1" ht="15.75" hidden="1" x14ac:dyDescent="0.2">
      <c r="A155" s="24" t="s">
        <v>33</v>
      </c>
      <c r="B155" s="25">
        <v>11</v>
      </c>
      <c r="C155" s="52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57"/>
      <c r="W155" s="57"/>
      <c r="X155" s="57"/>
      <c r="Y155" s="12"/>
    </row>
    <row r="156" spans="1:25" hidden="1" x14ac:dyDescent="0.2">
      <c r="A156" s="28" t="s">
        <v>33</v>
      </c>
      <c r="B156" s="29">
        <v>11</v>
      </c>
      <c r="C156" s="53" t="s">
        <v>25</v>
      </c>
      <c r="D156" s="31">
        <v>3237</v>
      </c>
      <c r="E156" s="32" t="s">
        <v>36</v>
      </c>
      <c r="F156" s="32"/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36" customFormat="1" ht="141.75" x14ac:dyDescent="0.2">
      <c r="A157" s="387" t="s">
        <v>469</v>
      </c>
      <c r="B157" s="387"/>
      <c r="C157" s="387"/>
      <c r="D157" s="387"/>
      <c r="E157" s="20" t="s">
        <v>43</v>
      </c>
      <c r="F157" s="51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32"/>
    </row>
    <row r="158" spans="1:25" s="36" customFormat="1" ht="15.75" hidden="1" x14ac:dyDescent="0.2">
      <c r="A158" s="24" t="s">
        <v>49</v>
      </c>
      <c r="B158" s="25">
        <v>11</v>
      </c>
      <c r="C158" s="52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32"/>
    </row>
    <row r="159" spans="1:25" hidden="1" x14ac:dyDescent="0.2">
      <c r="A159" s="28" t="s">
        <v>49</v>
      </c>
      <c r="B159" s="29">
        <v>11</v>
      </c>
      <c r="C159" s="53" t="s">
        <v>25</v>
      </c>
      <c r="D159" s="31">
        <v>3721</v>
      </c>
      <c r="E159" s="32" t="s">
        <v>149</v>
      </c>
      <c r="F159" s="32"/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387" t="s">
        <v>556</v>
      </c>
      <c r="B160" s="387"/>
      <c r="C160" s="387"/>
      <c r="D160" s="387"/>
      <c r="E160" s="20" t="s">
        <v>257</v>
      </c>
      <c r="F160" s="51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36" customFormat="1" ht="15.75" hidden="1" x14ac:dyDescent="0.2">
      <c r="A161" s="24" t="s">
        <v>66</v>
      </c>
      <c r="B161" s="25">
        <v>11</v>
      </c>
      <c r="C161" s="52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32"/>
    </row>
    <row r="162" spans="1:25" s="35" customFormat="1" hidden="1" x14ac:dyDescent="0.2">
      <c r="A162" s="28" t="s">
        <v>66</v>
      </c>
      <c r="B162" s="29">
        <v>11</v>
      </c>
      <c r="C162" s="53" t="s">
        <v>28</v>
      </c>
      <c r="D162" s="31">
        <v>3233</v>
      </c>
      <c r="E162" s="32" t="s">
        <v>119</v>
      </c>
      <c r="F162" s="32"/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  <c r="V162" s="1"/>
      <c r="W162" s="1"/>
      <c r="X162" s="1"/>
      <c r="Y162" s="74"/>
    </row>
    <row r="163" spans="1:25" s="35" customFormat="1" hidden="1" x14ac:dyDescent="0.2">
      <c r="A163" s="28" t="s">
        <v>66</v>
      </c>
      <c r="B163" s="29">
        <v>11</v>
      </c>
      <c r="C163" s="53" t="s">
        <v>28</v>
      </c>
      <c r="D163" s="31">
        <v>3237</v>
      </c>
      <c r="E163" s="32" t="s">
        <v>36</v>
      </c>
      <c r="F163" s="32"/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  <c r="V163" s="1"/>
      <c r="W163" s="1"/>
      <c r="X163" s="1"/>
      <c r="Y163" s="74"/>
    </row>
    <row r="164" spans="1:25" s="36" customFormat="1" ht="15.75" hidden="1" x14ac:dyDescent="0.2">
      <c r="A164" s="24" t="s">
        <v>66</v>
      </c>
      <c r="B164" s="25">
        <v>12</v>
      </c>
      <c r="C164" s="52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32"/>
    </row>
    <row r="165" spans="1:25" s="35" customFormat="1" hidden="1" x14ac:dyDescent="0.2">
      <c r="A165" s="28" t="s">
        <v>66</v>
      </c>
      <c r="B165" s="29">
        <v>12</v>
      </c>
      <c r="C165" s="53" t="s">
        <v>28</v>
      </c>
      <c r="D165" s="56">
        <v>3294</v>
      </c>
      <c r="E165" s="32" t="s">
        <v>382</v>
      </c>
      <c r="F165" s="32"/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  <c r="V165" s="1"/>
      <c r="W165" s="1"/>
      <c r="X165" s="1"/>
      <c r="Y165" s="74"/>
    </row>
    <row r="166" spans="1:25" s="36" customFormat="1" ht="15.75" hidden="1" x14ac:dyDescent="0.2">
      <c r="A166" s="24" t="s">
        <v>66</v>
      </c>
      <c r="B166" s="25">
        <v>51</v>
      </c>
      <c r="C166" s="52" t="s">
        <v>28</v>
      </c>
      <c r="D166" s="42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32"/>
    </row>
    <row r="167" spans="1:25" s="35" customFormat="1" hidden="1" x14ac:dyDescent="0.2">
      <c r="A167" s="28" t="s">
        <v>66</v>
      </c>
      <c r="B167" s="29">
        <v>51</v>
      </c>
      <c r="C167" s="53" t="s">
        <v>28</v>
      </c>
      <c r="D167" s="56">
        <v>3294</v>
      </c>
      <c r="E167" s="32" t="s">
        <v>382</v>
      </c>
      <c r="F167" s="32"/>
      <c r="G167" s="1">
        <v>870000</v>
      </c>
      <c r="H167" s="59"/>
      <c r="I167" s="1">
        <v>870000</v>
      </c>
      <c r="J167" s="59"/>
      <c r="K167" s="1">
        <v>449674.01</v>
      </c>
      <c r="L167" s="33">
        <f t="shared" si="72"/>
        <v>51.686667816091955</v>
      </c>
      <c r="M167" s="1">
        <v>0</v>
      </c>
      <c r="N167" s="59"/>
      <c r="O167" s="1"/>
      <c r="P167" s="59"/>
      <c r="Q167" s="59"/>
      <c r="R167" s="1"/>
      <c r="S167" s="59"/>
      <c r="T167" s="1"/>
      <c r="U167" s="59"/>
      <c r="V167" s="1"/>
      <c r="W167" s="1"/>
      <c r="X167" s="1"/>
      <c r="Y167" s="74"/>
    </row>
    <row r="168" spans="1:25" s="23" customFormat="1" ht="141.75" x14ac:dyDescent="0.2">
      <c r="A168" s="387" t="s">
        <v>468</v>
      </c>
      <c r="B168" s="387"/>
      <c r="C168" s="387"/>
      <c r="D168" s="387"/>
      <c r="E168" s="20" t="s">
        <v>55</v>
      </c>
      <c r="F168" s="51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57"/>
      <c r="W168" s="57"/>
      <c r="X168" s="57"/>
      <c r="Y168" s="12"/>
    </row>
    <row r="169" spans="1:25" s="23" customFormat="1" ht="15.75" hidden="1" x14ac:dyDescent="0.2">
      <c r="A169" s="24" t="s">
        <v>67</v>
      </c>
      <c r="B169" s="25">
        <v>11</v>
      </c>
      <c r="C169" s="52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57"/>
      <c r="W169" s="57"/>
      <c r="X169" s="57"/>
      <c r="Y169" s="12"/>
    </row>
    <row r="170" spans="1:25" s="35" customFormat="1" hidden="1" x14ac:dyDescent="0.2">
      <c r="A170" s="28" t="s">
        <v>67</v>
      </c>
      <c r="B170" s="29">
        <v>11</v>
      </c>
      <c r="C170" s="53" t="s">
        <v>25</v>
      </c>
      <c r="D170" s="56">
        <v>3811</v>
      </c>
      <c r="E170" s="32" t="s">
        <v>141</v>
      </c>
      <c r="F170" s="32"/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  <c r="X170" s="1"/>
      <c r="Y170" s="74"/>
    </row>
    <row r="171" spans="1:25" s="23" customFormat="1" ht="141.75" x14ac:dyDescent="0.2">
      <c r="A171" s="387" t="s">
        <v>557</v>
      </c>
      <c r="B171" s="387"/>
      <c r="C171" s="387"/>
      <c r="D171" s="387"/>
      <c r="E171" s="20" t="s">
        <v>56</v>
      </c>
      <c r="F171" s="51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57"/>
      <c r="W171" s="57"/>
      <c r="X171" s="57"/>
      <c r="Y171" s="12"/>
    </row>
    <row r="172" spans="1:25" s="23" customFormat="1" ht="15.75" hidden="1" x14ac:dyDescent="0.2">
      <c r="A172" s="24" t="s">
        <v>165</v>
      </c>
      <c r="B172" s="25">
        <v>11</v>
      </c>
      <c r="C172" s="52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57"/>
      <c r="W172" s="57"/>
      <c r="X172" s="57"/>
      <c r="Y172" s="12"/>
    </row>
    <row r="173" spans="1:25" ht="30" hidden="1" x14ac:dyDescent="0.2">
      <c r="A173" s="28" t="s">
        <v>165</v>
      </c>
      <c r="B173" s="29">
        <v>11</v>
      </c>
      <c r="C173" s="53" t="s">
        <v>25</v>
      </c>
      <c r="D173" s="56">
        <v>3522</v>
      </c>
      <c r="E173" s="32" t="s">
        <v>139</v>
      </c>
      <c r="F173" s="32"/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165</v>
      </c>
      <c r="B174" s="29">
        <v>11</v>
      </c>
      <c r="C174" s="53" t="s">
        <v>25</v>
      </c>
      <c r="D174" s="56">
        <v>3523</v>
      </c>
      <c r="E174" s="32" t="s">
        <v>394</v>
      </c>
      <c r="F174" s="32"/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387" t="s">
        <v>467</v>
      </c>
      <c r="B175" s="387"/>
      <c r="C175" s="387"/>
      <c r="D175" s="387"/>
      <c r="E175" s="20" t="s">
        <v>96</v>
      </c>
      <c r="F175" s="51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57"/>
      <c r="W175" s="57"/>
      <c r="X175" s="57"/>
      <c r="Y175" s="12"/>
    </row>
    <row r="176" spans="1:25" s="23" customFormat="1" ht="15.75" hidden="1" x14ac:dyDescent="0.2">
      <c r="A176" s="24" t="s">
        <v>99</v>
      </c>
      <c r="B176" s="25">
        <v>11</v>
      </c>
      <c r="C176" s="52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57"/>
      <c r="W176" s="57"/>
      <c r="X176" s="57"/>
      <c r="Y176" s="12"/>
    </row>
    <row r="177" spans="1:25" ht="30" hidden="1" x14ac:dyDescent="0.2">
      <c r="A177" s="28" t="s">
        <v>99</v>
      </c>
      <c r="B177" s="29">
        <v>11</v>
      </c>
      <c r="C177" s="53" t="s">
        <v>25</v>
      </c>
      <c r="D177" s="56">
        <v>3224</v>
      </c>
      <c r="E177" s="58" t="s">
        <v>144</v>
      </c>
      <c r="F177" s="32"/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99</v>
      </c>
      <c r="B178" s="25">
        <v>11</v>
      </c>
      <c r="C178" s="52" t="s">
        <v>25</v>
      </c>
      <c r="D178" s="42">
        <v>323</v>
      </c>
      <c r="E178" s="60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57"/>
      <c r="W178" s="57"/>
      <c r="X178" s="57"/>
      <c r="Y178" s="12"/>
    </row>
    <row r="179" spans="1:25" hidden="1" x14ac:dyDescent="0.2">
      <c r="A179" s="28" t="s">
        <v>99</v>
      </c>
      <c r="B179" s="29">
        <v>11</v>
      </c>
      <c r="C179" s="53" t="s">
        <v>25</v>
      </c>
      <c r="D179" s="56">
        <v>3232</v>
      </c>
      <c r="E179" s="32" t="s">
        <v>118</v>
      </c>
      <c r="F179" s="32"/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99</v>
      </c>
      <c r="B180" s="29">
        <v>11</v>
      </c>
      <c r="C180" s="53" t="s">
        <v>25</v>
      </c>
      <c r="D180" s="56">
        <v>3239</v>
      </c>
      <c r="E180" s="32" t="s">
        <v>41</v>
      </c>
      <c r="F180" s="32"/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387" t="s">
        <v>466</v>
      </c>
      <c r="B181" s="388"/>
      <c r="C181" s="388"/>
      <c r="D181" s="388"/>
      <c r="E181" s="20" t="s">
        <v>243</v>
      </c>
      <c r="F181" s="51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57"/>
      <c r="W181" s="57"/>
      <c r="X181" s="57"/>
      <c r="Y181" s="12"/>
    </row>
    <row r="182" spans="1:25" s="23" customFormat="1" ht="15.75" hidden="1" x14ac:dyDescent="0.2">
      <c r="A182" s="24" t="s">
        <v>273</v>
      </c>
      <c r="B182" s="25">
        <v>11</v>
      </c>
      <c r="C182" s="52" t="s">
        <v>25</v>
      </c>
      <c r="D182" s="42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57"/>
      <c r="W182" s="57"/>
      <c r="X182" s="57"/>
      <c r="Y182" s="12"/>
    </row>
    <row r="183" spans="1:25" s="35" customFormat="1" hidden="1" x14ac:dyDescent="0.2">
      <c r="A183" s="28" t="s">
        <v>273</v>
      </c>
      <c r="B183" s="29">
        <v>11</v>
      </c>
      <c r="C183" s="53" t="s">
        <v>25</v>
      </c>
      <c r="D183" s="56">
        <v>3811</v>
      </c>
      <c r="E183" s="32" t="s">
        <v>141</v>
      </c>
      <c r="F183" s="32"/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  <c r="V183" s="1"/>
      <c r="W183" s="1"/>
      <c r="X183" s="1"/>
      <c r="Y183" s="74"/>
    </row>
    <row r="184" spans="1:25" s="23" customFormat="1" ht="15.75" hidden="1" x14ac:dyDescent="0.2">
      <c r="A184" s="24" t="s">
        <v>273</v>
      </c>
      <c r="B184" s="25">
        <v>11</v>
      </c>
      <c r="C184" s="52" t="s">
        <v>25</v>
      </c>
      <c r="D184" s="42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57"/>
      <c r="W184" s="57"/>
      <c r="X184" s="57"/>
      <c r="Y184" s="12"/>
    </row>
    <row r="185" spans="1:25" s="35" customFormat="1" hidden="1" x14ac:dyDescent="0.2">
      <c r="A185" s="28" t="s">
        <v>273</v>
      </c>
      <c r="B185" s="29">
        <v>11</v>
      </c>
      <c r="C185" s="53" t="s">
        <v>25</v>
      </c>
      <c r="D185" s="56">
        <v>3821</v>
      </c>
      <c r="E185" s="32" t="s">
        <v>38</v>
      </c>
      <c r="F185" s="32"/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  <c r="V185" s="1"/>
      <c r="W185" s="1"/>
      <c r="X185" s="1"/>
      <c r="Y185" s="74"/>
    </row>
    <row r="186" spans="1:25" s="23" customFormat="1" ht="141.75" x14ac:dyDescent="0.2">
      <c r="A186" s="387" t="s">
        <v>465</v>
      </c>
      <c r="B186" s="388"/>
      <c r="C186" s="388"/>
      <c r="D186" s="388"/>
      <c r="E186" s="20" t="s">
        <v>323</v>
      </c>
      <c r="F186" s="51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57"/>
      <c r="W186" s="57"/>
      <c r="X186" s="57"/>
      <c r="Y186" s="12"/>
    </row>
    <row r="187" spans="1:25" s="23" customFormat="1" ht="15.75" hidden="1" x14ac:dyDescent="0.2">
      <c r="A187" s="24" t="s">
        <v>272</v>
      </c>
      <c r="B187" s="25">
        <v>11</v>
      </c>
      <c r="C187" s="52" t="s">
        <v>209</v>
      </c>
      <c r="D187" s="42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57"/>
      <c r="W187" s="57"/>
      <c r="X187" s="57"/>
      <c r="Y187" s="12"/>
    </row>
    <row r="188" spans="1:25" hidden="1" x14ac:dyDescent="0.2">
      <c r="A188" s="28" t="s">
        <v>272</v>
      </c>
      <c r="B188" s="29">
        <v>11</v>
      </c>
      <c r="C188" s="53" t="s">
        <v>209</v>
      </c>
      <c r="D188" s="56">
        <v>4263</v>
      </c>
      <c r="E188" s="32" t="s">
        <v>256</v>
      </c>
      <c r="F188" s="32"/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387" t="s">
        <v>589</v>
      </c>
      <c r="B189" s="387"/>
      <c r="C189" s="387"/>
      <c r="D189" s="387"/>
      <c r="E189" s="20" t="s">
        <v>371</v>
      </c>
      <c r="F189" s="51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57"/>
      <c r="W189" s="57"/>
      <c r="X189" s="57"/>
      <c r="Y189" s="12"/>
    </row>
    <row r="190" spans="1:25" s="36" customFormat="1" ht="15.75" hidden="1" x14ac:dyDescent="0.2">
      <c r="A190" s="25" t="s">
        <v>296</v>
      </c>
      <c r="B190" s="25">
        <v>12</v>
      </c>
      <c r="C190" s="52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32"/>
    </row>
    <row r="191" spans="1:25" s="35" customFormat="1" hidden="1" x14ac:dyDescent="0.2">
      <c r="A191" s="29" t="s">
        <v>296</v>
      </c>
      <c r="B191" s="29">
        <v>12</v>
      </c>
      <c r="C191" s="53" t="s">
        <v>28</v>
      </c>
      <c r="D191" s="56">
        <v>4126</v>
      </c>
      <c r="E191" s="61" t="s">
        <v>4</v>
      </c>
      <c r="F191" s="32"/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  <c r="V191" s="1"/>
      <c r="W191" s="1"/>
      <c r="X191" s="1"/>
      <c r="Y191" s="74"/>
    </row>
    <row r="192" spans="1:25" s="36" customFormat="1" ht="15.75" hidden="1" x14ac:dyDescent="0.2">
      <c r="A192" s="25" t="s">
        <v>296</v>
      </c>
      <c r="B192" s="25">
        <v>51</v>
      </c>
      <c r="C192" s="52" t="s">
        <v>28</v>
      </c>
      <c r="D192" s="42">
        <v>412</v>
      </c>
      <c r="E192" s="62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32"/>
    </row>
    <row r="193" spans="1:25" s="35" customFormat="1" hidden="1" x14ac:dyDescent="0.2">
      <c r="A193" s="29" t="s">
        <v>296</v>
      </c>
      <c r="B193" s="29">
        <v>51</v>
      </c>
      <c r="C193" s="53" t="s">
        <v>28</v>
      </c>
      <c r="D193" s="56">
        <v>4126</v>
      </c>
      <c r="E193" s="61" t="s">
        <v>4</v>
      </c>
      <c r="F193" s="32"/>
      <c r="G193" s="1">
        <v>470000</v>
      </c>
      <c r="H193" s="59"/>
      <c r="I193" s="1">
        <v>470000</v>
      </c>
      <c r="J193" s="59"/>
      <c r="K193" s="1">
        <v>0</v>
      </c>
      <c r="L193" s="33">
        <f t="shared" si="72"/>
        <v>0</v>
      </c>
      <c r="M193" s="1">
        <v>0</v>
      </c>
      <c r="N193" s="59"/>
      <c r="O193" s="1"/>
      <c r="P193" s="59"/>
      <c r="Q193" s="1">
        <v>0</v>
      </c>
      <c r="R193" s="1"/>
      <c r="S193" s="59"/>
      <c r="T193" s="1"/>
      <c r="U193" s="59"/>
      <c r="V193" s="1"/>
      <c r="W193" s="1"/>
      <c r="X193" s="1"/>
      <c r="Y193" s="74"/>
    </row>
    <row r="194" spans="1:25" s="23" customFormat="1" ht="141.75" x14ac:dyDescent="0.2">
      <c r="A194" s="387" t="s">
        <v>464</v>
      </c>
      <c r="B194" s="387"/>
      <c r="C194" s="387"/>
      <c r="D194" s="387"/>
      <c r="E194" s="20" t="s">
        <v>298</v>
      </c>
      <c r="F194" s="51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57"/>
      <c r="W194" s="57"/>
      <c r="X194" s="57"/>
      <c r="Y194" s="12"/>
    </row>
    <row r="195" spans="1:25" s="36" customFormat="1" ht="15.75" hidden="1" x14ac:dyDescent="0.2">
      <c r="A195" s="25" t="s">
        <v>297</v>
      </c>
      <c r="B195" s="25">
        <v>51</v>
      </c>
      <c r="C195" s="52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32"/>
    </row>
    <row r="196" spans="1:25" s="35" customFormat="1" hidden="1" x14ac:dyDescent="0.2">
      <c r="A196" s="29" t="s">
        <v>297</v>
      </c>
      <c r="B196" s="29">
        <v>51</v>
      </c>
      <c r="C196" s="53" t="s">
        <v>25</v>
      </c>
      <c r="D196" s="56">
        <v>3111</v>
      </c>
      <c r="E196" s="32" t="s">
        <v>19</v>
      </c>
      <c r="F196" s="32"/>
      <c r="G196" s="1">
        <v>350000</v>
      </c>
      <c r="H196" s="59"/>
      <c r="I196" s="1">
        <v>350000</v>
      </c>
      <c r="J196" s="59"/>
      <c r="K196" s="1">
        <v>0</v>
      </c>
      <c r="L196" s="33">
        <f t="shared" si="72"/>
        <v>0</v>
      </c>
      <c r="M196" s="1">
        <v>0</v>
      </c>
      <c r="N196" s="59"/>
      <c r="O196" s="1">
        <v>100000</v>
      </c>
      <c r="P196" s="59"/>
      <c r="Q196" s="1">
        <v>0</v>
      </c>
      <c r="R196" s="1"/>
      <c r="S196" s="59"/>
      <c r="T196" s="1"/>
      <c r="U196" s="59"/>
      <c r="V196" s="1"/>
      <c r="W196" s="1"/>
      <c r="X196" s="1"/>
      <c r="Y196" s="74"/>
    </row>
    <row r="197" spans="1:25" s="36" customFormat="1" ht="15.75" hidden="1" x14ac:dyDescent="0.2">
      <c r="A197" s="25" t="s">
        <v>297</v>
      </c>
      <c r="B197" s="25">
        <v>51</v>
      </c>
      <c r="C197" s="52" t="s">
        <v>25</v>
      </c>
      <c r="D197" s="42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32"/>
    </row>
    <row r="198" spans="1:25" s="35" customFormat="1" hidden="1" x14ac:dyDescent="0.2">
      <c r="A198" s="29" t="s">
        <v>297</v>
      </c>
      <c r="B198" s="29">
        <v>51</v>
      </c>
      <c r="C198" s="53" t="s">
        <v>25</v>
      </c>
      <c r="D198" s="56">
        <v>3132</v>
      </c>
      <c r="E198" s="58" t="s">
        <v>280</v>
      </c>
      <c r="F198" s="32"/>
      <c r="G198" s="1">
        <v>55000</v>
      </c>
      <c r="H198" s="59"/>
      <c r="I198" s="1">
        <v>55000</v>
      </c>
      <c r="J198" s="59"/>
      <c r="K198" s="1">
        <v>0</v>
      </c>
      <c r="L198" s="33">
        <f t="shared" si="72"/>
        <v>0</v>
      </c>
      <c r="M198" s="1">
        <v>0</v>
      </c>
      <c r="N198" s="59"/>
      <c r="O198" s="1">
        <v>27500</v>
      </c>
      <c r="P198" s="59"/>
      <c r="Q198" s="1">
        <v>0</v>
      </c>
      <c r="R198" s="1"/>
      <c r="S198" s="59"/>
      <c r="T198" s="1"/>
      <c r="U198" s="59"/>
      <c r="V198" s="1"/>
      <c r="W198" s="1"/>
      <c r="X198" s="1"/>
      <c r="Y198" s="74"/>
    </row>
    <row r="199" spans="1:25" s="35" customFormat="1" ht="30" hidden="1" x14ac:dyDescent="0.2">
      <c r="A199" s="29" t="s">
        <v>297</v>
      </c>
      <c r="B199" s="29">
        <v>51</v>
      </c>
      <c r="C199" s="53" t="s">
        <v>25</v>
      </c>
      <c r="D199" s="56">
        <v>3133</v>
      </c>
      <c r="E199" s="58" t="s">
        <v>258</v>
      </c>
      <c r="F199" s="32"/>
      <c r="G199" s="1">
        <v>7000</v>
      </c>
      <c r="H199" s="59"/>
      <c r="I199" s="1">
        <v>7000</v>
      </c>
      <c r="J199" s="59"/>
      <c r="K199" s="1">
        <v>0</v>
      </c>
      <c r="L199" s="33">
        <f t="shared" si="72"/>
        <v>0</v>
      </c>
      <c r="M199" s="1">
        <v>0</v>
      </c>
      <c r="N199" s="59"/>
      <c r="O199" s="1"/>
      <c r="P199" s="59"/>
      <c r="Q199" s="1">
        <v>0</v>
      </c>
      <c r="R199" s="1"/>
      <c r="S199" s="59"/>
      <c r="T199" s="1"/>
      <c r="U199" s="59"/>
      <c r="V199" s="1"/>
      <c r="W199" s="1"/>
      <c r="X199" s="1"/>
      <c r="Y199" s="74"/>
    </row>
    <row r="200" spans="1:25" s="36" customFormat="1" ht="15.75" hidden="1" x14ac:dyDescent="0.2">
      <c r="A200" s="25" t="s">
        <v>297</v>
      </c>
      <c r="B200" s="25">
        <v>51</v>
      </c>
      <c r="C200" s="52" t="s">
        <v>25</v>
      </c>
      <c r="D200" s="42">
        <v>323</v>
      </c>
      <c r="E200" s="60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32"/>
    </row>
    <row r="201" spans="1:25" s="35" customFormat="1" hidden="1" x14ac:dyDescent="0.2">
      <c r="A201" s="29" t="s">
        <v>297</v>
      </c>
      <c r="B201" s="29">
        <v>51</v>
      </c>
      <c r="C201" s="53" t="s">
        <v>25</v>
      </c>
      <c r="D201" s="56">
        <v>3237</v>
      </c>
      <c r="E201" s="58" t="s">
        <v>36</v>
      </c>
      <c r="F201" s="32"/>
      <c r="G201" s="1">
        <v>150000</v>
      </c>
      <c r="H201" s="59"/>
      <c r="I201" s="1">
        <v>150000</v>
      </c>
      <c r="J201" s="59"/>
      <c r="K201" s="1">
        <v>0</v>
      </c>
      <c r="L201" s="33">
        <f t="shared" si="72"/>
        <v>0</v>
      </c>
      <c r="M201" s="1">
        <v>0</v>
      </c>
      <c r="N201" s="59"/>
      <c r="O201" s="1"/>
      <c r="P201" s="59"/>
      <c r="Q201" s="1">
        <v>0</v>
      </c>
      <c r="R201" s="1"/>
      <c r="S201" s="59"/>
      <c r="T201" s="1"/>
      <c r="U201" s="59"/>
      <c r="V201" s="1"/>
      <c r="W201" s="1"/>
      <c r="X201" s="1"/>
      <c r="Y201" s="74"/>
    </row>
    <row r="202" spans="1:25" s="23" customFormat="1" ht="141.75" x14ac:dyDescent="0.2">
      <c r="A202" s="387" t="s">
        <v>558</v>
      </c>
      <c r="B202" s="388"/>
      <c r="C202" s="388"/>
      <c r="D202" s="388"/>
      <c r="E202" s="60" t="s">
        <v>330</v>
      </c>
      <c r="F202" s="51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57"/>
      <c r="W202" s="57"/>
      <c r="X202" s="57"/>
      <c r="Y202" s="12"/>
    </row>
    <row r="203" spans="1:25" s="23" customFormat="1" ht="15.75" hidden="1" x14ac:dyDescent="0.2">
      <c r="A203" s="25" t="s">
        <v>335</v>
      </c>
      <c r="B203" s="25">
        <v>11</v>
      </c>
      <c r="C203" s="52" t="s">
        <v>25</v>
      </c>
      <c r="D203" s="42">
        <v>323</v>
      </c>
      <c r="E203" s="60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57"/>
      <c r="W203" s="57"/>
      <c r="X203" s="57"/>
      <c r="Y203" s="12"/>
    </row>
    <row r="204" spans="1:25" hidden="1" x14ac:dyDescent="0.2">
      <c r="A204" s="29" t="s">
        <v>335</v>
      </c>
      <c r="B204" s="29">
        <v>11</v>
      </c>
      <c r="C204" s="53" t="s">
        <v>25</v>
      </c>
      <c r="D204" s="56">
        <v>3237</v>
      </c>
      <c r="E204" s="58" t="s">
        <v>36</v>
      </c>
      <c r="F204" s="32"/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335</v>
      </c>
      <c r="B205" s="25">
        <v>11</v>
      </c>
      <c r="C205" s="52" t="s">
        <v>25</v>
      </c>
      <c r="D205" s="42">
        <v>382</v>
      </c>
      <c r="E205" s="60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57"/>
      <c r="W205" s="57"/>
      <c r="X205" s="57"/>
      <c r="Y205" s="12"/>
    </row>
    <row r="206" spans="1:25" hidden="1" x14ac:dyDescent="0.2">
      <c r="A206" s="29" t="s">
        <v>335</v>
      </c>
      <c r="B206" s="29">
        <v>11</v>
      </c>
      <c r="C206" s="53" t="s">
        <v>25</v>
      </c>
      <c r="D206" s="56">
        <v>3821</v>
      </c>
      <c r="E206" s="58" t="s">
        <v>38</v>
      </c>
      <c r="F206" s="32"/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387" t="s">
        <v>559</v>
      </c>
      <c r="B207" s="387"/>
      <c r="C207" s="387"/>
      <c r="D207" s="387"/>
      <c r="E207" s="60" t="s">
        <v>376</v>
      </c>
      <c r="F207" s="51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57"/>
      <c r="W207" s="57"/>
      <c r="X207" s="57"/>
      <c r="Y207" s="12"/>
    </row>
    <row r="208" spans="1:25" s="23" customFormat="1" ht="15.75" hidden="1" x14ac:dyDescent="0.2">
      <c r="A208" s="25" t="s">
        <v>377</v>
      </c>
      <c r="B208" s="25">
        <v>11</v>
      </c>
      <c r="C208" s="52" t="s">
        <v>25</v>
      </c>
      <c r="D208" s="27">
        <v>329</v>
      </c>
      <c r="E208" s="60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57"/>
      <c r="W208" s="57"/>
      <c r="X208" s="57"/>
      <c r="Y208" s="12"/>
    </row>
    <row r="209" spans="1:25" hidden="1" x14ac:dyDescent="0.2">
      <c r="A209" s="29" t="s">
        <v>377</v>
      </c>
      <c r="B209" s="29">
        <v>11</v>
      </c>
      <c r="C209" s="53" t="s">
        <v>25</v>
      </c>
      <c r="D209" s="31">
        <v>3294</v>
      </c>
      <c r="E209" s="32" t="s">
        <v>37</v>
      </c>
      <c r="F209" s="32"/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407" t="s">
        <v>412</v>
      </c>
      <c r="B210" s="407"/>
      <c r="C210" s="407"/>
      <c r="D210" s="407"/>
      <c r="E210" s="40" t="s">
        <v>413</v>
      </c>
      <c r="F210" s="51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57"/>
      <c r="W210" s="57"/>
      <c r="X210" s="57"/>
      <c r="Y210" s="12"/>
    </row>
    <row r="211" spans="1:25" s="23" customFormat="1" ht="15.75" hidden="1" x14ac:dyDescent="0.2">
      <c r="A211" s="25"/>
      <c r="B211" s="25">
        <v>11</v>
      </c>
      <c r="C211" s="52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57"/>
      <c r="W211" s="57"/>
      <c r="X211" s="57"/>
      <c r="Y211" s="12"/>
    </row>
    <row r="212" spans="1:25" s="67" customFormat="1" hidden="1" x14ac:dyDescent="0.2">
      <c r="A212" s="29"/>
      <c r="B212" s="29">
        <v>11</v>
      </c>
      <c r="C212" s="53" t="s">
        <v>25</v>
      </c>
      <c r="D212" s="31">
        <v>3111</v>
      </c>
      <c r="E212" s="32" t="s">
        <v>19</v>
      </c>
      <c r="F212" s="64"/>
      <c r="G212" s="65"/>
      <c r="H212" s="65"/>
      <c r="I212" s="65"/>
      <c r="J212" s="65"/>
      <c r="K212" s="65"/>
      <c r="L212" s="66" t="str">
        <f t="shared" si="72"/>
        <v>-</v>
      </c>
      <c r="M212" s="65"/>
      <c r="N212" s="65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27"/>
      <c r="W212" s="127"/>
      <c r="X212" s="127"/>
      <c r="Y212" s="136"/>
    </row>
    <row r="213" spans="1:25" s="23" customFormat="1" ht="15.75" hidden="1" x14ac:dyDescent="0.2">
      <c r="A213" s="25"/>
      <c r="B213" s="25">
        <v>11</v>
      </c>
      <c r="C213" s="52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57"/>
      <c r="W213" s="57"/>
      <c r="X213" s="57"/>
      <c r="Y213" s="12"/>
    </row>
    <row r="214" spans="1:25" s="67" customFormat="1" hidden="1" x14ac:dyDescent="0.2">
      <c r="A214" s="29"/>
      <c r="B214" s="29">
        <v>11</v>
      </c>
      <c r="C214" s="53" t="s">
        <v>25</v>
      </c>
      <c r="D214" s="31">
        <v>3132</v>
      </c>
      <c r="E214" s="32" t="s">
        <v>280</v>
      </c>
      <c r="F214" s="64"/>
      <c r="G214" s="65"/>
      <c r="H214" s="65"/>
      <c r="I214" s="65"/>
      <c r="J214" s="65"/>
      <c r="K214" s="65"/>
      <c r="L214" s="66" t="str">
        <f t="shared" si="72"/>
        <v>-</v>
      </c>
      <c r="M214" s="65"/>
      <c r="N214" s="65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27"/>
      <c r="W214" s="127"/>
      <c r="X214" s="127"/>
      <c r="Y214" s="136"/>
    </row>
    <row r="215" spans="1:25" s="67" customFormat="1" ht="30" hidden="1" x14ac:dyDescent="0.2">
      <c r="A215" s="29"/>
      <c r="B215" s="29">
        <v>11</v>
      </c>
      <c r="C215" s="53" t="s">
        <v>25</v>
      </c>
      <c r="D215" s="31">
        <v>3133</v>
      </c>
      <c r="E215" s="32" t="s">
        <v>258</v>
      </c>
      <c r="F215" s="64"/>
      <c r="G215" s="65"/>
      <c r="H215" s="65"/>
      <c r="I215" s="65"/>
      <c r="J215" s="65"/>
      <c r="K215" s="65"/>
      <c r="L215" s="66"/>
      <c r="M215" s="65"/>
      <c r="N215" s="65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27"/>
      <c r="W215" s="127"/>
      <c r="X215" s="127"/>
      <c r="Y215" s="136"/>
    </row>
    <row r="216" spans="1:25" s="23" customFormat="1" ht="15.75" hidden="1" x14ac:dyDescent="0.2">
      <c r="A216" s="25"/>
      <c r="B216" s="25">
        <v>11</v>
      </c>
      <c r="C216" s="52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57"/>
      <c r="W216" s="57"/>
      <c r="X216" s="57"/>
      <c r="Y216" s="12"/>
    </row>
    <row r="217" spans="1:25" s="67" customFormat="1" hidden="1" x14ac:dyDescent="0.2">
      <c r="A217" s="29"/>
      <c r="B217" s="29">
        <v>11</v>
      </c>
      <c r="C217" s="53" t="s">
        <v>25</v>
      </c>
      <c r="D217" s="31">
        <v>3211</v>
      </c>
      <c r="E217" s="32" t="s">
        <v>110</v>
      </c>
      <c r="F217" s="64"/>
      <c r="G217" s="65"/>
      <c r="H217" s="65"/>
      <c r="I217" s="65"/>
      <c r="J217" s="65"/>
      <c r="K217" s="65"/>
      <c r="L217" s="66" t="str">
        <f t="shared" si="72"/>
        <v>-</v>
      </c>
      <c r="M217" s="65"/>
      <c r="N217" s="65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27"/>
      <c r="W217" s="127"/>
      <c r="X217" s="127"/>
      <c r="Y217" s="136"/>
    </row>
    <row r="218" spans="1:25" s="67" customFormat="1" ht="30" hidden="1" x14ac:dyDescent="0.2">
      <c r="A218" s="29"/>
      <c r="B218" s="29">
        <v>11</v>
      </c>
      <c r="C218" s="53" t="s">
        <v>25</v>
      </c>
      <c r="D218" s="31">
        <v>3212</v>
      </c>
      <c r="E218" s="32" t="s">
        <v>111</v>
      </c>
      <c r="F218" s="64"/>
      <c r="G218" s="65"/>
      <c r="H218" s="65"/>
      <c r="I218" s="65"/>
      <c r="J218" s="65"/>
      <c r="K218" s="65"/>
      <c r="L218" s="66"/>
      <c r="M218" s="65"/>
      <c r="N218" s="65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27"/>
      <c r="W218" s="127"/>
      <c r="X218" s="127"/>
      <c r="Y218" s="136"/>
    </row>
    <row r="219" spans="1:25" s="67" customFormat="1" hidden="1" x14ac:dyDescent="0.2">
      <c r="A219" s="29"/>
      <c r="B219" s="29">
        <v>11</v>
      </c>
      <c r="C219" s="53" t="s">
        <v>25</v>
      </c>
      <c r="D219" s="31">
        <v>3214</v>
      </c>
      <c r="E219" s="32" t="s">
        <v>234</v>
      </c>
      <c r="F219" s="64"/>
      <c r="G219" s="65"/>
      <c r="H219" s="65"/>
      <c r="I219" s="65"/>
      <c r="J219" s="65"/>
      <c r="K219" s="65"/>
      <c r="L219" s="66"/>
      <c r="M219" s="65"/>
      <c r="N219" s="65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27"/>
      <c r="W219" s="127"/>
      <c r="X219" s="127"/>
      <c r="Y219" s="136"/>
    </row>
    <row r="220" spans="1:25" s="23" customFormat="1" ht="15.75" hidden="1" x14ac:dyDescent="0.2">
      <c r="A220" s="25"/>
      <c r="B220" s="25">
        <v>11</v>
      </c>
      <c r="C220" s="52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57"/>
      <c r="W220" s="57"/>
      <c r="X220" s="57"/>
      <c r="Y220" s="12"/>
    </row>
    <row r="221" spans="1:25" s="67" customFormat="1" hidden="1" x14ac:dyDescent="0.2">
      <c r="A221" s="29"/>
      <c r="B221" s="29">
        <v>11</v>
      </c>
      <c r="C221" s="53" t="s">
        <v>25</v>
      </c>
      <c r="D221" s="31">
        <v>3231</v>
      </c>
      <c r="E221" s="32" t="s">
        <v>117</v>
      </c>
      <c r="F221" s="64"/>
      <c r="G221" s="65"/>
      <c r="H221" s="65"/>
      <c r="I221" s="65"/>
      <c r="J221" s="65"/>
      <c r="K221" s="65"/>
      <c r="L221" s="66" t="str">
        <f t="shared" si="72"/>
        <v>-</v>
      </c>
      <c r="M221" s="65"/>
      <c r="N221" s="65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27"/>
      <c r="W221" s="127"/>
      <c r="X221" s="127"/>
      <c r="Y221" s="136"/>
    </row>
    <row r="222" spans="1:25" s="67" customFormat="1" hidden="1" x14ac:dyDescent="0.2">
      <c r="A222" s="29"/>
      <c r="B222" s="29">
        <v>11</v>
      </c>
      <c r="C222" s="53" t="s">
        <v>25</v>
      </c>
      <c r="D222" s="31">
        <v>3234</v>
      </c>
      <c r="E222" s="32" t="s">
        <v>120</v>
      </c>
      <c r="F222" s="64"/>
      <c r="G222" s="65"/>
      <c r="H222" s="65"/>
      <c r="I222" s="65"/>
      <c r="J222" s="65"/>
      <c r="K222" s="65"/>
      <c r="L222" s="66"/>
      <c r="M222" s="65"/>
      <c r="N222" s="65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27"/>
      <c r="W222" s="127"/>
      <c r="X222" s="127"/>
      <c r="Y222" s="136"/>
    </row>
    <row r="223" spans="1:25" s="67" customFormat="1" hidden="1" x14ac:dyDescent="0.2">
      <c r="A223" s="29"/>
      <c r="B223" s="29">
        <v>11</v>
      </c>
      <c r="C223" s="53" t="s">
        <v>25</v>
      </c>
      <c r="D223" s="31">
        <v>3235</v>
      </c>
      <c r="E223" s="32" t="s">
        <v>42</v>
      </c>
      <c r="F223" s="64"/>
      <c r="G223" s="65"/>
      <c r="H223" s="65"/>
      <c r="I223" s="65"/>
      <c r="J223" s="65"/>
      <c r="K223" s="65"/>
      <c r="L223" s="66"/>
      <c r="M223" s="65"/>
      <c r="N223" s="65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27"/>
      <c r="W223" s="127"/>
      <c r="X223" s="127"/>
      <c r="Y223" s="136"/>
    </row>
    <row r="224" spans="1:25" s="67" customFormat="1" hidden="1" x14ac:dyDescent="0.2">
      <c r="A224" s="29"/>
      <c r="B224" s="29">
        <v>11</v>
      </c>
      <c r="C224" s="53" t="s">
        <v>25</v>
      </c>
      <c r="D224" s="31">
        <v>3236</v>
      </c>
      <c r="E224" s="32" t="s">
        <v>121</v>
      </c>
      <c r="F224" s="64"/>
      <c r="G224" s="65"/>
      <c r="H224" s="65"/>
      <c r="I224" s="65"/>
      <c r="J224" s="65"/>
      <c r="K224" s="65"/>
      <c r="L224" s="66"/>
      <c r="M224" s="65"/>
      <c r="N224" s="65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27"/>
      <c r="W224" s="127"/>
      <c r="X224" s="127"/>
      <c r="Y224" s="136"/>
    </row>
    <row r="225" spans="1:25" s="67" customFormat="1" hidden="1" x14ac:dyDescent="0.2">
      <c r="A225" s="29"/>
      <c r="B225" s="29">
        <v>11</v>
      </c>
      <c r="C225" s="53" t="s">
        <v>25</v>
      </c>
      <c r="D225" s="31">
        <v>3239</v>
      </c>
      <c r="E225" s="32" t="s">
        <v>41</v>
      </c>
      <c r="F225" s="64"/>
      <c r="G225" s="65"/>
      <c r="H225" s="65"/>
      <c r="I225" s="65"/>
      <c r="J225" s="65"/>
      <c r="K225" s="65"/>
      <c r="L225" s="66"/>
      <c r="M225" s="65"/>
      <c r="N225" s="65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27"/>
      <c r="W225" s="127"/>
      <c r="X225" s="127"/>
      <c r="Y225" s="136"/>
    </row>
    <row r="226" spans="1:25" s="23" customFormat="1" ht="15.75" hidden="1" x14ac:dyDescent="0.2">
      <c r="A226" s="25"/>
      <c r="B226" s="25">
        <v>11</v>
      </c>
      <c r="C226" s="52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57"/>
      <c r="W226" s="57"/>
      <c r="X226" s="57"/>
      <c r="Y226" s="12"/>
    </row>
    <row r="227" spans="1:25" s="67" customFormat="1" hidden="1" x14ac:dyDescent="0.2">
      <c r="A227" s="29"/>
      <c r="B227" s="29">
        <v>11</v>
      </c>
      <c r="C227" s="53" t="s">
        <v>25</v>
      </c>
      <c r="D227" s="31">
        <v>3293</v>
      </c>
      <c r="E227" s="32" t="s">
        <v>124</v>
      </c>
      <c r="F227" s="64"/>
      <c r="G227" s="65"/>
      <c r="H227" s="65"/>
      <c r="I227" s="65"/>
      <c r="J227" s="65"/>
      <c r="K227" s="65"/>
      <c r="L227" s="66" t="str">
        <f t="shared" si="72"/>
        <v>-</v>
      </c>
      <c r="M227" s="65"/>
      <c r="N227" s="65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27"/>
      <c r="W227" s="127"/>
      <c r="X227" s="127"/>
      <c r="Y227" s="136"/>
    </row>
    <row r="228" spans="1:25" s="67" customFormat="1" hidden="1" x14ac:dyDescent="0.2">
      <c r="A228" s="29"/>
      <c r="B228" s="29">
        <v>11</v>
      </c>
      <c r="C228" s="53" t="s">
        <v>25</v>
      </c>
      <c r="D228" s="31">
        <v>3294</v>
      </c>
      <c r="E228" s="32" t="s">
        <v>37</v>
      </c>
      <c r="F228" s="64"/>
      <c r="G228" s="65"/>
      <c r="H228" s="65"/>
      <c r="I228" s="65"/>
      <c r="J228" s="65"/>
      <c r="K228" s="65"/>
      <c r="L228" s="66" t="str">
        <f t="shared" ref="L228:L296" si="111">IF(I228=0, "-", K228/I228*100)</f>
        <v>-</v>
      </c>
      <c r="M228" s="65"/>
      <c r="N228" s="65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27"/>
      <c r="W228" s="127"/>
      <c r="X228" s="127"/>
      <c r="Y228" s="136"/>
    </row>
    <row r="229" spans="1:25" s="67" customFormat="1" hidden="1" x14ac:dyDescent="0.2">
      <c r="A229" s="29"/>
      <c r="B229" s="29">
        <v>11</v>
      </c>
      <c r="C229" s="53" t="s">
        <v>25</v>
      </c>
      <c r="D229" s="31">
        <v>3299</v>
      </c>
      <c r="E229" s="32" t="s">
        <v>125</v>
      </c>
      <c r="F229" s="64"/>
      <c r="G229" s="65"/>
      <c r="H229" s="65"/>
      <c r="I229" s="65"/>
      <c r="J229" s="65"/>
      <c r="K229" s="65"/>
      <c r="L229" s="66"/>
      <c r="M229" s="65"/>
      <c r="N229" s="65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27"/>
      <c r="W229" s="127"/>
      <c r="X229" s="127"/>
      <c r="Y229" s="136"/>
    </row>
    <row r="230" spans="1:25" s="23" customFormat="1" ht="15.75" hidden="1" x14ac:dyDescent="0.2">
      <c r="A230" s="25"/>
      <c r="B230" s="25">
        <v>11</v>
      </c>
      <c r="C230" s="52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57"/>
      <c r="W230" s="57"/>
      <c r="X230" s="57"/>
      <c r="Y230" s="12"/>
    </row>
    <row r="231" spans="1:25" hidden="1" x14ac:dyDescent="0.2">
      <c r="A231" s="29"/>
      <c r="B231" s="29">
        <v>11</v>
      </c>
      <c r="C231" s="53" t="s">
        <v>25</v>
      </c>
      <c r="D231" s="31">
        <v>3431</v>
      </c>
      <c r="E231" s="32" t="s">
        <v>153</v>
      </c>
      <c r="F231" s="38"/>
      <c r="G231" s="2"/>
      <c r="H231" s="2"/>
      <c r="I231" s="2"/>
      <c r="J231" s="2"/>
      <c r="K231" s="2"/>
      <c r="L231" s="68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3" t="s">
        <v>25</v>
      </c>
      <c r="D232" s="31">
        <v>3434</v>
      </c>
      <c r="E232" s="32" t="s">
        <v>127</v>
      </c>
      <c r="F232" s="38"/>
      <c r="G232" s="2"/>
      <c r="H232" s="2"/>
      <c r="I232" s="2"/>
      <c r="J232" s="2"/>
      <c r="K232" s="2"/>
      <c r="L232" s="68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385" t="s">
        <v>412</v>
      </c>
      <c r="B233" s="385"/>
      <c r="C233" s="385"/>
      <c r="D233" s="385"/>
      <c r="E233" s="20" t="s">
        <v>420</v>
      </c>
      <c r="F233" s="51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57"/>
      <c r="W233" s="57"/>
      <c r="X233" s="57"/>
      <c r="Y233" s="12"/>
    </row>
    <row r="234" spans="1:25" s="23" customFormat="1" ht="15.75" hidden="1" x14ac:dyDescent="0.2">
      <c r="A234" s="25"/>
      <c r="B234" s="25">
        <v>11</v>
      </c>
      <c r="C234" s="52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57"/>
      <c r="W234" s="57"/>
      <c r="X234" s="57"/>
      <c r="Y234" s="12"/>
    </row>
    <row r="235" spans="1:25" s="35" customFormat="1" hidden="1" x14ac:dyDescent="0.2">
      <c r="A235" s="29"/>
      <c r="B235" s="29">
        <v>11</v>
      </c>
      <c r="C235" s="53" t="s">
        <v>25</v>
      </c>
      <c r="D235" s="31">
        <v>3811</v>
      </c>
      <c r="E235" s="32" t="s">
        <v>141</v>
      </c>
      <c r="F235" s="38"/>
      <c r="G235" s="2"/>
      <c r="H235" s="2"/>
      <c r="I235" s="2"/>
      <c r="J235" s="2"/>
      <c r="K235" s="2"/>
      <c r="L235" s="68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  <c r="V235" s="1"/>
      <c r="W235" s="1"/>
      <c r="X235" s="1"/>
      <c r="Y235" s="74"/>
    </row>
    <row r="236" spans="1:25" ht="94.5" x14ac:dyDescent="0.2">
      <c r="A236" s="387" t="s">
        <v>463</v>
      </c>
      <c r="B236" s="387"/>
      <c r="C236" s="387"/>
      <c r="D236" s="387"/>
      <c r="E236" s="20" t="s">
        <v>216</v>
      </c>
      <c r="F236" s="51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57"/>
      <c r="W237" s="57"/>
      <c r="X237" s="57"/>
      <c r="Y237" s="12"/>
    </row>
    <row r="238" spans="1:25" ht="15.75" hidden="1" x14ac:dyDescent="0.2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s="35" customFormat="1" hidden="1" x14ac:dyDescent="0.2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F239" s="32"/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  <c r="V239" s="1"/>
      <c r="W239" s="1"/>
      <c r="X239" s="1"/>
      <c r="Y239" s="74"/>
    </row>
    <row r="240" spans="1:25" s="35" customFormat="1" ht="94.5" x14ac:dyDescent="0.2">
      <c r="A240" s="387" t="s">
        <v>549</v>
      </c>
      <c r="B240" s="387"/>
      <c r="C240" s="387"/>
      <c r="D240" s="387"/>
      <c r="E240" s="51" t="s">
        <v>550</v>
      </c>
      <c r="F240" s="51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  <c r="V240" s="1"/>
      <c r="W240" s="1"/>
      <c r="X240" s="1"/>
      <c r="Y240" s="74"/>
    </row>
    <row r="241" spans="1:25" s="36" customFormat="1" ht="15.75" hidden="1" x14ac:dyDescent="0.2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32"/>
    </row>
    <row r="242" spans="1:25" s="35" customFormat="1" hidden="1" x14ac:dyDescent="0.2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F242" s="32"/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  <c r="V242" s="1"/>
      <c r="W242" s="1"/>
      <c r="X242" s="1"/>
      <c r="Y242" s="74"/>
    </row>
    <row r="243" spans="1:25" s="36" customFormat="1" ht="15.75" hidden="1" x14ac:dyDescent="0.2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32"/>
    </row>
    <row r="244" spans="1:25" s="35" customFormat="1" ht="37.5" hidden="1" customHeight="1" x14ac:dyDescent="0.2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F244" s="32"/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  <c r="V244" s="1"/>
      <c r="W244" s="1"/>
      <c r="X244" s="1"/>
      <c r="Y244" s="74"/>
    </row>
    <row r="245" spans="1:25" s="36" customFormat="1" ht="94.5" x14ac:dyDescent="0.2">
      <c r="A245" s="391" t="s">
        <v>412</v>
      </c>
      <c r="B245" s="391"/>
      <c r="C245" s="391"/>
      <c r="D245" s="391"/>
      <c r="E245" s="51" t="s">
        <v>551</v>
      </c>
      <c r="F245" s="51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32"/>
    </row>
    <row r="246" spans="1:25" s="36" customFormat="1" ht="15.75" hidden="1" x14ac:dyDescent="0.2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32"/>
    </row>
    <row r="247" spans="1:25" s="35" customFormat="1" hidden="1" x14ac:dyDescent="0.2">
      <c r="A247" s="28"/>
      <c r="B247" s="29">
        <v>11</v>
      </c>
      <c r="C247" s="30" t="s">
        <v>25</v>
      </c>
      <c r="D247" s="31">
        <v>3811</v>
      </c>
      <c r="E247" s="32" t="s">
        <v>141</v>
      </c>
      <c r="F247" s="32"/>
      <c r="G247" s="1"/>
      <c r="H247" s="1"/>
      <c r="I247" s="1"/>
      <c r="J247" s="1"/>
      <c r="K247" s="1"/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  <c r="V247" s="1"/>
      <c r="W247" s="1"/>
      <c r="X247" s="1"/>
      <c r="Y247" s="74"/>
    </row>
    <row r="248" spans="1:25" s="35" customFormat="1" ht="94.5" x14ac:dyDescent="0.2">
      <c r="A248" s="387" t="s">
        <v>462</v>
      </c>
      <c r="B248" s="387"/>
      <c r="C248" s="387"/>
      <c r="D248" s="387"/>
      <c r="E248" s="20" t="s">
        <v>230</v>
      </c>
      <c r="F248" s="51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  <c r="V248" s="1"/>
      <c r="W248" s="1"/>
      <c r="X248" s="1"/>
      <c r="Y248" s="74"/>
    </row>
    <row r="249" spans="1:25" s="36" customFormat="1" ht="15.75" hidden="1" x14ac:dyDescent="0.2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32"/>
    </row>
    <row r="250" spans="1:25" s="35" customFormat="1" ht="30" hidden="1" x14ac:dyDescent="0.2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F250" s="32"/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  <c r="V250" s="1"/>
      <c r="W250" s="1"/>
      <c r="X250" s="1"/>
      <c r="Y250" s="74"/>
    </row>
    <row r="251" spans="1:25" s="35" customFormat="1" ht="94.5" x14ac:dyDescent="0.2">
      <c r="A251" s="387" t="s">
        <v>461</v>
      </c>
      <c r="B251" s="387"/>
      <c r="C251" s="387"/>
      <c r="D251" s="387"/>
      <c r="E251" s="20" t="s">
        <v>300</v>
      </c>
      <c r="F251" s="51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  <c r="V251" s="1"/>
      <c r="W251" s="1"/>
      <c r="X251" s="1"/>
      <c r="Y251" s="74"/>
    </row>
    <row r="252" spans="1:25" s="36" customFormat="1" ht="15.75" hidden="1" x14ac:dyDescent="0.2">
      <c r="A252" s="25" t="s">
        <v>299</v>
      </c>
      <c r="B252" s="25">
        <v>11</v>
      </c>
      <c r="C252" s="52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32"/>
    </row>
    <row r="253" spans="1:25" s="35" customFormat="1" hidden="1" x14ac:dyDescent="0.2">
      <c r="A253" s="29" t="s">
        <v>299</v>
      </c>
      <c r="B253" s="29">
        <v>11</v>
      </c>
      <c r="C253" s="53" t="s">
        <v>25</v>
      </c>
      <c r="D253" s="31">
        <v>3213</v>
      </c>
      <c r="E253" s="32" t="s">
        <v>143</v>
      </c>
      <c r="F253" s="32"/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  <c r="V253" s="1"/>
      <c r="W253" s="1"/>
      <c r="X253" s="1"/>
      <c r="Y253" s="74"/>
    </row>
    <row r="254" spans="1:25" s="36" customFormat="1" ht="15.75" hidden="1" x14ac:dyDescent="0.2">
      <c r="A254" s="25" t="s">
        <v>299</v>
      </c>
      <c r="B254" s="25">
        <v>11</v>
      </c>
      <c r="C254" s="52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32"/>
    </row>
    <row r="255" spans="1:25" s="35" customFormat="1" hidden="1" x14ac:dyDescent="0.2">
      <c r="A255" s="29" t="s">
        <v>299</v>
      </c>
      <c r="B255" s="29">
        <v>11</v>
      </c>
      <c r="C255" s="53" t="s">
        <v>25</v>
      </c>
      <c r="D255" s="31">
        <v>3221</v>
      </c>
      <c r="E255" s="32" t="s">
        <v>113</v>
      </c>
      <c r="F255" s="32"/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  <c r="V255" s="1"/>
      <c r="W255" s="1"/>
      <c r="X255" s="1"/>
      <c r="Y255" s="74"/>
    </row>
    <row r="256" spans="1:25" hidden="1" x14ac:dyDescent="0.2">
      <c r="A256" s="29" t="s">
        <v>299</v>
      </c>
      <c r="B256" s="29">
        <v>11</v>
      </c>
      <c r="C256" s="53" t="s">
        <v>25</v>
      </c>
      <c r="D256" s="31">
        <v>3223</v>
      </c>
      <c r="E256" s="32" t="s">
        <v>115</v>
      </c>
      <c r="F256" s="32"/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36" customFormat="1" ht="15.75" hidden="1" x14ac:dyDescent="0.2">
      <c r="A257" s="29" t="s">
        <v>299</v>
      </c>
      <c r="B257" s="29">
        <v>11</v>
      </c>
      <c r="C257" s="53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32"/>
    </row>
    <row r="258" spans="1:25" s="36" customFormat="1" ht="15.75" hidden="1" x14ac:dyDescent="0.2">
      <c r="A258" s="25" t="s">
        <v>299</v>
      </c>
      <c r="B258" s="25">
        <v>11</v>
      </c>
      <c r="C258" s="52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32"/>
    </row>
    <row r="259" spans="1:25" s="35" customFormat="1" hidden="1" x14ac:dyDescent="0.2">
      <c r="A259" s="29" t="s">
        <v>299</v>
      </c>
      <c r="B259" s="29">
        <v>11</v>
      </c>
      <c r="C259" s="53" t="s">
        <v>25</v>
      </c>
      <c r="D259" s="31">
        <v>3232</v>
      </c>
      <c r="E259" s="32" t="s">
        <v>118</v>
      </c>
      <c r="F259" s="32"/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  <c r="V259" s="1"/>
      <c r="W259" s="1"/>
      <c r="X259" s="1"/>
      <c r="Y259" s="74"/>
    </row>
    <row r="260" spans="1:25" s="35" customFormat="1" hidden="1" x14ac:dyDescent="0.2">
      <c r="A260" s="29" t="s">
        <v>299</v>
      </c>
      <c r="B260" s="29">
        <v>11</v>
      </c>
      <c r="C260" s="53" t="s">
        <v>25</v>
      </c>
      <c r="D260" s="31">
        <v>3235</v>
      </c>
      <c r="E260" s="32" t="s">
        <v>42</v>
      </c>
      <c r="F260" s="32"/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  <c r="V260" s="1"/>
      <c r="W260" s="1"/>
      <c r="X260" s="1"/>
      <c r="Y260" s="74"/>
    </row>
    <row r="261" spans="1:25" s="35" customFormat="1" hidden="1" x14ac:dyDescent="0.2">
      <c r="A261" s="29" t="s">
        <v>299</v>
      </c>
      <c r="B261" s="29">
        <v>11</v>
      </c>
      <c r="C261" s="53" t="s">
        <v>25</v>
      </c>
      <c r="D261" s="31">
        <v>3237</v>
      </c>
      <c r="E261" s="32" t="s">
        <v>36</v>
      </c>
      <c r="F261" s="32"/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  <c r="V261" s="1"/>
      <c r="W261" s="1"/>
      <c r="X261" s="1"/>
      <c r="Y261" s="74"/>
    </row>
    <row r="262" spans="1:25" s="35" customFormat="1" hidden="1" x14ac:dyDescent="0.2">
      <c r="A262" s="29" t="s">
        <v>299</v>
      </c>
      <c r="B262" s="29">
        <v>11</v>
      </c>
      <c r="C262" s="53" t="s">
        <v>25</v>
      </c>
      <c r="D262" s="31">
        <v>3239</v>
      </c>
      <c r="E262" s="32" t="s">
        <v>41</v>
      </c>
      <c r="F262" s="32"/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  <c r="V262" s="1"/>
      <c r="W262" s="1"/>
      <c r="X262" s="1"/>
      <c r="Y262" s="74"/>
    </row>
    <row r="263" spans="1:25" s="36" customFormat="1" ht="15.75" hidden="1" x14ac:dyDescent="0.2">
      <c r="A263" s="25" t="s">
        <v>299</v>
      </c>
      <c r="B263" s="25">
        <v>11</v>
      </c>
      <c r="C263" s="52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32"/>
    </row>
    <row r="264" spans="1:25" s="35" customFormat="1" ht="30" hidden="1" x14ac:dyDescent="0.2">
      <c r="A264" s="29" t="s">
        <v>299</v>
      </c>
      <c r="B264" s="29">
        <v>11</v>
      </c>
      <c r="C264" s="53" t="s">
        <v>25</v>
      </c>
      <c r="D264" s="31">
        <v>3291</v>
      </c>
      <c r="E264" s="32" t="s">
        <v>109</v>
      </c>
      <c r="F264" s="38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  <c r="V264" s="1"/>
      <c r="W264" s="1"/>
      <c r="X264" s="1"/>
      <c r="Y264" s="74"/>
    </row>
    <row r="265" spans="1:25" s="35" customFormat="1" hidden="1" x14ac:dyDescent="0.2">
      <c r="A265" s="29" t="s">
        <v>299</v>
      </c>
      <c r="B265" s="29">
        <v>11</v>
      </c>
      <c r="C265" s="53" t="s">
        <v>25</v>
      </c>
      <c r="D265" s="31">
        <v>3292</v>
      </c>
      <c r="E265" s="32" t="s">
        <v>123</v>
      </c>
      <c r="F265" s="32"/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  <c r="V265" s="1"/>
      <c r="W265" s="1"/>
      <c r="X265" s="1"/>
      <c r="Y265" s="74"/>
    </row>
    <row r="266" spans="1:25" s="35" customFormat="1" ht="94.5" x14ac:dyDescent="0.2">
      <c r="A266" s="387" t="s">
        <v>460</v>
      </c>
      <c r="B266" s="387"/>
      <c r="C266" s="387"/>
      <c r="D266" s="387"/>
      <c r="E266" s="20" t="s">
        <v>301</v>
      </c>
      <c r="F266" s="51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  <c r="V266" s="1"/>
      <c r="W266" s="1"/>
      <c r="X266" s="1"/>
      <c r="Y266" s="74"/>
    </row>
    <row r="267" spans="1:25" s="36" customFormat="1" ht="15.75" hidden="1" x14ac:dyDescent="0.2">
      <c r="A267" s="25" t="s">
        <v>107</v>
      </c>
      <c r="B267" s="25">
        <v>11</v>
      </c>
      <c r="C267" s="52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32"/>
    </row>
    <row r="268" spans="1:25" s="23" customFormat="1" ht="30" hidden="1" x14ac:dyDescent="0.2">
      <c r="A268" s="29" t="s">
        <v>107</v>
      </c>
      <c r="B268" s="29">
        <v>11</v>
      </c>
      <c r="C268" s="53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57"/>
      <c r="W268" s="57"/>
      <c r="X268" s="57"/>
      <c r="Y268" s="12"/>
    </row>
    <row r="269" spans="1:25" s="23" customFormat="1" ht="15.75" hidden="1" x14ac:dyDescent="0.2">
      <c r="A269" s="25" t="s">
        <v>107</v>
      </c>
      <c r="B269" s="25">
        <v>11</v>
      </c>
      <c r="C269" s="52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57"/>
      <c r="W269" s="57"/>
      <c r="X269" s="57"/>
      <c r="Y269" s="12"/>
    </row>
    <row r="270" spans="1:25" hidden="1" x14ac:dyDescent="0.2">
      <c r="A270" s="29" t="s">
        <v>107</v>
      </c>
      <c r="B270" s="29">
        <v>11</v>
      </c>
      <c r="C270" s="53" t="s">
        <v>25</v>
      </c>
      <c r="D270" s="31">
        <v>3232</v>
      </c>
      <c r="E270" s="32" t="s">
        <v>118</v>
      </c>
      <c r="F270" s="32"/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107</v>
      </c>
      <c r="B271" s="25">
        <v>11</v>
      </c>
      <c r="C271" s="52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57"/>
      <c r="W271" s="57"/>
      <c r="X271" s="57"/>
      <c r="Y271" s="12"/>
    </row>
    <row r="272" spans="1:25" hidden="1" x14ac:dyDescent="0.2">
      <c r="A272" s="29" t="s">
        <v>107</v>
      </c>
      <c r="B272" s="29">
        <v>11</v>
      </c>
      <c r="C272" s="53" t="s">
        <v>25</v>
      </c>
      <c r="D272" s="31">
        <v>4222</v>
      </c>
      <c r="E272" s="32" t="s">
        <v>130</v>
      </c>
      <c r="F272" s="32"/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107</v>
      </c>
      <c r="B273" s="29">
        <v>11</v>
      </c>
      <c r="C273" s="53" t="s">
        <v>25</v>
      </c>
      <c r="D273" s="31">
        <v>4227</v>
      </c>
      <c r="E273" s="32" t="s">
        <v>132</v>
      </c>
      <c r="F273" s="32"/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107</v>
      </c>
      <c r="B274" s="25">
        <v>11</v>
      </c>
      <c r="C274" s="52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57"/>
      <c r="W274" s="57"/>
      <c r="X274" s="57"/>
      <c r="Y274" s="12"/>
    </row>
    <row r="275" spans="1:25" s="35" customFormat="1" hidden="1" x14ac:dyDescent="0.2">
      <c r="A275" s="29" t="s">
        <v>107</v>
      </c>
      <c r="B275" s="29">
        <v>11</v>
      </c>
      <c r="C275" s="53" t="s">
        <v>25</v>
      </c>
      <c r="D275" s="31">
        <v>4531</v>
      </c>
      <c r="E275" s="32" t="s">
        <v>145</v>
      </c>
      <c r="F275" s="32"/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  <c r="V275" s="1"/>
      <c r="W275" s="1"/>
      <c r="X275" s="1"/>
      <c r="Y275" s="74"/>
    </row>
    <row r="276" spans="1:25" s="35" customFormat="1" ht="94.5" x14ac:dyDescent="0.2">
      <c r="A276" s="387" t="s">
        <v>459</v>
      </c>
      <c r="B276" s="387"/>
      <c r="C276" s="387"/>
      <c r="D276" s="387"/>
      <c r="E276" s="20" t="s">
        <v>302</v>
      </c>
      <c r="F276" s="51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  <c r="V276" s="1"/>
      <c r="W276" s="1"/>
      <c r="X276" s="1"/>
      <c r="Y276" s="74"/>
    </row>
    <row r="277" spans="1:25" s="36" customFormat="1" ht="15.75" hidden="1" x14ac:dyDescent="0.2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32"/>
    </row>
    <row r="278" spans="1:25" s="35" customFormat="1" ht="30" hidden="1" x14ac:dyDescent="0.2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F278" s="32"/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  <c r="V278" s="1"/>
      <c r="W278" s="1"/>
      <c r="X278" s="1"/>
      <c r="Y278" s="74"/>
    </row>
    <row r="279" spans="1:25" s="36" customFormat="1" ht="15.75" hidden="1" x14ac:dyDescent="0.2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32"/>
    </row>
    <row r="280" spans="1:25" hidden="1" x14ac:dyDescent="0.2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F280" s="32"/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F281" s="32"/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F282" s="32"/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57"/>
      <c r="W283" s="57"/>
      <c r="X283" s="57"/>
      <c r="Y283" s="12"/>
    </row>
    <row r="284" spans="1:25" s="23" customFormat="1" ht="15.75" hidden="1" x14ac:dyDescent="0.2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57"/>
      <c r="W284" s="57"/>
      <c r="X284" s="57"/>
      <c r="Y284" s="12"/>
    </row>
    <row r="285" spans="1:25" hidden="1" x14ac:dyDescent="0.2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F285" s="32"/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57"/>
      <c r="W286" s="57"/>
      <c r="X286" s="57"/>
      <c r="Y286" s="12"/>
    </row>
    <row r="287" spans="1:25" hidden="1" x14ac:dyDescent="0.2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F287" s="32"/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57"/>
      <c r="W288" s="57"/>
      <c r="X288" s="57"/>
      <c r="Y288" s="12"/>
    </row>
    <row r="289" spans="1:25" hidden="1" x14ac:dyDescent="0.2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F289" s="32"/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387" t="s">
        <v>458</v>
      </c>
      <c r="B290" s="388"/>
      <c r="C290" s="388"/>
      <c r="D290" s="388"/>
      <c r="E290" s="20" t="s">
        <v>303</v>
      </c>
      <c r="F290" s="51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1</v>
      </c>
      <c r="B291" s="25">
        <v>11</v>
      </c>
      <c r="C291" s="26" t="s">
        <v>209</v>
      </c>
      <c r="D291" s="42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57"/>
      <c r="W291" s="57"/>
      <c r="X291" s="57"/>
      <c r="Y291" s="12"/>
    </row>
    <row r="292" spans="1:25" hidden="1" x14ac:dyDescent="0.2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F292" s="32"/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F293" s="32"/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57"/>
      <c r="W294" s="57"/>
      <c r="X294" s="57"/>
      <c r="Y294" s="12"/>
    </row>
    <row r="295" spans="1:25" s="23" customFormat="1" ht="30" hidden="1" x14ac:dyDescent="0.2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57"/>
      <c r="W295" s="57"/>
      <c r="X295" s="57"/>
      <c r="Y295" s="12"/>
    </row>
    <row r="296" spans="1:25" ht="94.5" x14ac:dyDescent="0.2">
      <c r="A296" s="387" t="s">
        <v>457</v>
      </c>
      <c r="B296" s="387"/>
      <c r="C296" s="387"/>
      <c r="D296" s="387"/>
      <c r="E296" s="20" t="s">
        <v>304</v>
      </c>
      <c r="F296" s="51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57"/>
      <c r="W297" s="57"/>
      <c r="X297" s="57"/>
      <c r="Y297" s="12"/>
    </row>
    <row r="298" spans="1:25" ht="30" hidden="1" x14ac:dyDescent="0.2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F298" s="32"/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57"/>
      <c r="W299" s="57"/>
      <c r="X299" s="57"/>
      <c r="Y299" s="12"/>
    </row>
    <row r="300" spans="1:25" hidden="1" x14ac:dyDescent="0.2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F300" s="32"/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F301" s="32"/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57"/>
      <c r="W302" s="57"/>
      <c r="X302" s="57"/>
      <c r="Y302" s="12"/>
    </row>
    <row r="303" spans="1:25" hidden="1" x14ac:dyDescent="0.2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F303" s="32"/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57"/>
      <c r="W304" s="57"/>
      <c r="X304" s="57"/>
      <c r="Y304" s="12"/>
    </row>
    <row r="305" spans="1:25" hidden="1" x14ac:dyDescent="0.2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F305" s="32"/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F306" s="32"/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57"/>
      <c r="W307" s="57"/>
      <c r="X307" s="57"/>
      <c r="Y307" s="12"/>
    </row>
    <row r="308" spans="1:25" hidden="1" x14ac:dyDescent="0.2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F308" s="32"/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387" t="s">
        <v>456</v>
      </c>
      <c r="B309" s="388"/>
      <c r="C309" s="388"/>
      <c r="D309" s="388"/>
      <c r="E309" s="20" t="s">
        <v>214</v>
      </c>
      <c r="F309" s="51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215</v>
      </c>
      <c r="B310" s="25">
        <v>11</v>
      </c>
      <c r="C310" s="26" t="s">
        <v>25</v>
      </c>
      <c r="D310" s="42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57"/>
      <c r="W310" s="57"/>
      <c r="X310" s="57"/>
      <c r="Y310" s="12"/>
    </row>
    <row r="311" spans="1:25" ht="45" hidden="1" x14ac:dyDescent="0.2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F311" s="32"/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s="35" customFormat="1" ht="94.5" x14ac:dyDescent="0.2">
      <c r="A312" s="387" t="s">
        <v>455</v>
      </c>
      <c r="B312" s="387"/>
      <c r="C312" s="387"/>
      <c r="D312" s="387"/>
      <c r="E312" s="20" t="s">
        <v>32</v>
      </c>
      <c r="F312" s="51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  <c r="V312" s="1"/>
      <c r="W312" s="1"/>
      <c r="X312" s="1"/>
      <c r="Y312" s="74"/>
    </row>
    <row r="313" spans="1:25" s="36" customFormat="1" ht="15.75" hidden="1" x14ac:dyDescent="0.2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32"/>
    </row>
    <row r="314" spans="1:25" hidden="1" x14ac:dyDescent="0.2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F314" s="32"/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57"/>
      <c r="W315" s="57"/>
      <c r="X315" s="57"/>
      <c r="Y315" s="12"/>
    </row>
    <row r="316" spans="1:25" s="23" customFormat="1" ht="15.75" hidden="1" x14ac:dyDescent="0.2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57"/>
      <c r="W316" s="57"/>
      <c r="X316" s="57"/>
      <c r="Y316" s="12"/>
    </row>
    <row r="317" spans="1:25" s="23" customFormat="1" ht="94.5" x14ac:dyDescent="0.2">
      <c r="A317" s="387" t="s">
        <v>454</v>
      </c>
      <c r="B317" s="387"/>
      <c r="C317" s="387"/>
      <c r="D317" s="387"/>
      <c r="E317" s="20" t="s">
        <v>57</v>
      </c>
      <c r="F317" s="51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57"/>
      <c r="W317" s="57"/>
      <c r="X317" s="57"/>
      <c r="Y317" s="12"/>
    </row>
    <row r="318" spans="1:25" s="23" customFormat="1" ht="15.75" hidden="1" x14ac:dyDescent="0.2">
      <c r="A318" s="24" t="s">
        <v>68</v>
      </c>
      <c r="B318" s="24">
        <v>11</v>
      </c>
      <c r="C318" s="52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57"/>
      <c r="W318" s="57"/>
      <c r="X318" s="57"/>
      <c r="Y318" s="12"/>
    </row>
    <row r="319" spans="1:25" hidden="1" x14ac:dyDescent="0.2">
      <c r="A319" s="28" t="s">
        <v>68</v>
      </c>
      <c r="B319" s="28">
        <v>11</v>
      </c>
      <c r="C319" s="53" t="s">
        <v>25</v>
      </c>
      <c r="D319" s="31">
        <v>3232</v>
      </c>
      <c r="E319" s="32" t="s">
        <v>118</v>
      </c>
      <c r="F319" s="32"/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68</v>
      </c>
      <c r="B320" s="28">
        <v>11</v>
      </c>
      <c r="C320" s="53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57"/>
      <c r="W320" s="57"/>
      <c r="X320" s="57"/>
      <c r="Y320" s="12"/>
    </row>
    <row r="321" spans="1:25" hidden="1" x14ac:dyDescent="0.2">
      <c r="A321" s="28" t="s">
        <v>68</v>
      </c>
      <c r="B321" s="28">
        <v>11</v>
      </c>
      <c r="C321" s="53" t="s">
        <v>25</v>
      </c>
      <c r="D321" s="31">
        <v>3238</v>
      </c>
      <c r="E321" s="32" t="s">
        <v>122</v>
      </c>
      <c r="F321" s="32"/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68</v>
      </c>
      <c r="B322" s="24">
        <v>11</v>
      </c>
      <c r="C322" s="52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57"/>
      <c r="W322" s="57"/>
      <c r="X322" s="57"/>
      <c r="Y322" s="12"/>
    </row>
    <row r="323" spans="1:25" hidden="1" x14ac:dyDescent="0.2">
      <c r="A323" s="28" t="s">
        <v>68</v>
      </c>
      <c r="B323" s="28">
        <v>11</v>
      </c>
      <c r="C323" s="53" t="s">
        <v>25</v>
      </c>
      <c r="D323" s="31">
        <v>4126</v>
      </c>
      <c r="E323" s="32" t="s">
        <v>4</v>
      </c>
      <c r="F323" s="32"/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68</v>
      </c>
      <c r="B324" s="24">
        <v>11</v>
      </c>
      <c r="C324" s="52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57"/>
      <c r="W324" s="57"/>
      <c r="X324" s="57"/>
      <c r="Y324" s="12"/>
    </row>
    <row r="325" spans="1:25" s="23" customFormat="1" ht="15.75" hidden="1" x14ac:dyDescent="0.2">
      <c r="A325" s="28" t="s">
        <v>68</v>
      </c>
      <c r="B325" s="28">
        <v>11</v>
      </c>
      <c r="C325" s="53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57"/>
      <c r="W325" s="57"/>
      <c r="X325" s="57"/>
      <c r="Y325" s="12"/>
    </row>
    <row r="326" spans="1:25" hidden="1" x14ac:dyDescent="0.2">
      <c r="A326" s="28" t="s">
        <v>68</v>
      </c>
      <c r="B326" s="28">
        <v>11</v>
      </c>
      <c r="C326" s="53" t="s">
        <v>25</v>
      </c>
      <c r="D326" s="31">
        <v>4222</v>
      </c>
      <c r="E326" s="32" t="s">
        <v>130</v>
      </c>
      <c r="F326" s="32"/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68</v>
      </c>
      <c r="B327" s="28">
        <v>11</v>
      </c>
      <c r="C327" s="53" t="s">
        <v>25</v>
      </c>
      <c r="D327" s="31">
        <v>4223</v>
      </c>
      <c r="E327" s="32"/>
      <c r="F327" s="32"/>
      <c r="G327" s="1"/>
      <c r="H327" s="1"/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68</v>
      </c>
      <c r="B328" s="24">
        <v>11</v>
      </c>
      <c r="C328" s="52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57"/>
      <c r="W328" s="57"/>
      <c r="X328" s="57"/>
      <c r="Y328" s="12"/>
    </row>
    <row r="329" spans="1:25" s="23" customFormat="1" ht="15.75" hidden="1" x14ac:dyDescent="0.2">
      <c r="A329" s="28" t="s">
        <v>68</v>
      </c>
      <c r="B329" s="28">
        <v>11</v>
      </c>
      <c r="C329" s="53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57"/>
      <c r="W329" s="57"/>
      <c r="X329" s="57"/>
      <c r="Y329" s="12"/>
    </row>
    <row r="330" spans="1:25" s="23" customFormat="1" ht="15.75" hidden="1" x14ac:dyDescent="0.2">
      <c r="A330" s="24" t="s">
        <v>68</v>
      </c>
      <c r="B330" s="24">
        <v>11</v>
      </c>
      <c r="C330" s="52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57"/>
      <c r="W330" s="57"/>
      <c r="X330" s="57"/>
      <c r="Y330" s="12"/>
    </row>
    <row r="331" spans="1:25" hidden="1" x14ac:dyDescent="0.2">
      <c r="A331" s="28" t="s">
        <v>68</v>
      </c>
      <c r="B331" s="28">
        <v>11</v>
      </c>
      <c r="C331" s="53" t="s">
        <v>25</v>
      </c>
      <c r="D331" s="56">
        <v>4511</v>
      </c>
      <c r="E331" s="32" t="s">
        <v>136</v>
      </c>
      <c r="F331" s="32"/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387" t="s">
        <v>453</v>
      </c>
      <c r="B332" s="387"/>
      <c r="C332" s="387"/>
      <c r="D332" s="387"/>
      <c r="E332" s="20" t="s">
        <v>58</v>
      </c>
      <c r="F332" s="51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57"/>
      <c r="W333" s="57"/>
      <c r="X333" s="57"/>
      <c r="Y333" s="12"/>
    </row>
    <row r="334" spans="1:25" hidden="1" x14ac:dyDescent="0.2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F334" s="32"/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57"/>
      <c r="W335" s="57"/>
      <c r="X335" s="57"/>
      <c r="Y335" s="12"/>
    </row>
    <row r="336" spans="1:25" hidden="1" x14ac:dyDescent="0.2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F336" s="32"/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57"/>
      <c r="W337" s="57"/>
      <c r="X337" s="57"/>
      <c r="Y337" s="12"/>
    </row>
    <row r="338" spans="1:25" hidden="1" x14ac:dyDescent="0.2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F338" s="32"/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387" t="s">
        <v>452</v>
      </c>
      <c r="B339" s="387"/>
      <c r="C339" s="387"/>
      <c r="D339" s="387"/>
      <c r="E339" s="20" t="s">
        <v>228</v>
      </c>
      <c r="F339" s="51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57"/>
      <c r="W340" s="57"/>
      <c r="X340" s="57"/>
      <c r="Y340" s="12"/>
    </row>
    <row r="341" spans="1:25" hidden="1" x14ac:dyDescent="0.2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F341" s="32"/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387" t="s">
        <v>451</v>
      </c>
      <c r="B342" s="388"/>
      <c r="C342" s="388"/>
      <c r="D342" s="388"/>
      <c r="E342" s="20" t="s">
        <v>287</v>
      </c>
      <c r="F342" s="51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36" customFormat="1" ht="15.75" hidden="1" x14ac:dyDescent="0.2">
      <c r="A343" s="24" t="s">
        <v>224</v>
      </c>
      <c r="B343" s="25">
        <v>11</v>
      </c>
      <c r="C343" s="26" t="s">
        <v>25</v>
      </c>
      <c r="D343" s="42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32"/>
    </row>
    <row r="344" spans="1:25" s="35" customFormat="1" hidden="1" x14ac:dyDescent="0.2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F344" s="32"/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  <c r="V344" s="1"/>
      <c r="W344" s="1"/>
      <c r="X344" s="1"/>
      <c r="Y344" s="74"/>
    </row>
    <row r="345" spans="1:25" s="36" customFormat="1" ht="15.75" hidden="1" x14ac:dyDescent="0.2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32"/>
    </row>
    <row r="346" spans="1:25" s="35" customFormat="1" ht="36" hidden="1" customHeight="1" x14ac:dyDescent="0.2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8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  <c r="V346" s="1"/>
      <c r="W346" s="1"/>
      <c r="X346" s="1"/>
      <c r="Y346" s="74"/>
    </row>
    <row r="347" spans="1:25" s="36" customFormat="1" ht="15.75" hidden="1" x14ac:dyDescent="0.2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40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32"/>
    </row>
    <row r="348" spans="1:25" s="36" customFormat="1" ht="33.75" hidden="1" customHeight="1" x14ac:dyDescent="0.2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8"/>
      <c r="G348" s="1">
        <v>1850000</v>
      </c>
      <c r="H348" s="59"/>
      <c r="I348" s="1">
        <v>1850000</v>
      </c>
      <c r="J348" s="59"/>
      <c r="K348" s="1">
        <v>0</v>
      </c>
      <c r="L348" s="33">
        <f t="shared" si="149"/>
        <v>0</v>
      </c>
      <c r="M348" s="1">
        <v>1230000</v>
      </c>
      <c r="N348" s="59"/>
      <c r="O348" s="1"/>
      <c r="P348" s="59"/>
      <c r="Q348" s="1">
        <v>0</v>
      </c>
      <c r="R348" s="1">
        <v>0</v>
      </c>
      <c r="S348" s="59"/>
      <c r="T348" s="1">
        <v>0</v>
      </c>
      <c r="U348" s="59"/>
      <c r="V348" s="21"/>
      <c r="W348" s="21"/>
      <c r="X348" s="21"/>
      <c r="Y348" s="132"/>
    </row>
    <row r="349" spans="1:25" ht="94.5" x14ac:dyDescent="0.2">
      <c r="A349" s="387" t="s">
        <v>450</v>
      </c>
      <c r="B349" s="388"/>
      <c r="C349" s="388"/>
      <c r="D349" s="388"/>
      <c r="E349" s="20" t="s">
        <v>266</v>
      </c>
      <c r="F349" s="51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279</v>
      </c>
      <c r="B350" s="25">
        <v>11</v>
      </c>
      <c r="C350" s="26" t="s">
        <v>25</v>
      </c>
      <c r="D350" s="42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57"/>
      <c r="W350" s="57"/>
      <c r="X350" s="57"/>
      <c r="Y350" s="12"/>
    </row>
    <row r="351" spans="1:25" ht="35.25" hidden="1" customHeight="1" x14ac:dyDescent="0.2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F351" s="32"/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387" t="s">
        <v>553</v>
      </c>
      <c r="B352" s="387"/>
      <c r="C352" s="387"/>
      <c r="D352" s="387"/>
      <c r="E352" s="20" t="s">
        <v>329</v>
      </c>
      <c r="F352" s="51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57"/>
      <c r="W353" s="57"/>
      <c r="X353" s="57"/>
      <c r="Y353" s="12"/>
    </row>
    <row r="354" spans="1:25" ht="35.25" hidden="1" customHeight="1" x14ac:dyDescent="0.2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8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392" t="s">
        <v>386</v>
      </c>
      <c r="B355" s="392"/>
      <c r="C355" s="392"/>
      <c r="D355" s="392"/>
      <c r="E355" s="392"/>
      <c r="F355" s="392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387" t="s">
        <v>14</v>
      </c>
      <c r="B356" s="388"/>
      <c r="C356" s="388"/>
      <c r="D356" s="388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14</v>
      </c>
      <c r="B357" s="25">
        <v>11</v>
      </c>
      <c r="C357" s="52" t="s">
        <v>25</v>
      </c>
      <c r="D357" s="42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57"/>
      <c r="W357" s="57"/>
      <c r="X357" s="57"/>
      <c r="Y357" s="12"/>
    </row>
    <row r="358" spans="1:25" ht="15.75" hidden="1" x14ac:dyDescent="0.2">
      <c r="A358" s="28" t="s">
        <v>14</v>
      </c>
      <c r="B358" s="29">
        <v>11</v>
      </c>
      <c r="C358" s="53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14</v>
      </c>
      <c r="B359" s="29">
        <v>11</v>
      </c>
      <c r="C359" s="53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14</v>
      </c>
      <c r="B360" s="29">
        <v>11</v>
      </c>
      <c r="C360" s="53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14</v>
      </c>
      <c r="B361" s="25">
        <v>11</v>
      </c>
      <c r="C361" s="52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57"/>
      <c r="W361" s="57"/>
      <c r="X361" s="57"/>
      <c r="Y361" s="12"/>
    </row>
    <row r="362" spans="1:25" ht="15.75" hidden="1" x14ac:dyDescent="0.2">
      <c r="A362" s="28" t="s">
        <v>14</v>
      </c>
      <c r="B362" s="29">
        <v>11</v>
      </c>
      <c r="C362" s="53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14</v>
      </c>
      <c r="B363" s="25">
        <v>11</v>
      </c>
      <c r="C363" s="52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57"/>
      <c r="W363" s="57"/>
      <c r="X363" s="57"/>
      <c r="Y363" s="12"/>
    </row>
    <row r="364" spans="1:25" ht="15.75" hidden="1" x14ac:dyDescent="0.2">
      <c r="A364" s="28" t="s">
        <v>14</v>
      </c>
      <c r="B364" s="29">
        <v>11</v>
      </c>
      <c r="C364" s="53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14</v>
      </c>
      <c r="B365" s="29">
        <v>11</v>
      </c>
      <c r="C365" s="53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14</v>
      </c>
      <c r="B366" s="29">
        <v>11</v>
      </c>
      <c r="C366" s="53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14</v>
      </c>
      <c r="B367" s="25">
        <v>11</v>
      </c>
      <c r="C367" s="52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57"/>
      <c r="W367" s="57"/>
      <c r="X367" s="57"/>
      <c r="Y367" s="12"/>
    </row>
    <row r="368" spans="1:25" ht="15.75" hidden="1" x14ac:dyDescent="0.2">
      <c r="A368" s="28" t="s">
        <v>14</v>
      </c>
      <c r="B368" s="29">
        <v>11</v>
      </c>
      <c r="C368" s="53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14</v>
      </c>
      <c r="B369" s="29">
        <v>11</v>
      </c>
      <c r="C369" s="53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14</v>
      </c>
      <c r="B370" s="29">
        <v>11</v>
      </c>
      <c r="C370" s="53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14</v>
      </c>
      <c r="B371" s="29">
        <v>11</v>
      </c>
      <c r="C371" s="53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14</v>
      </c>
      <c r="B372" s="25">
        <v>11</v>
      </c>
      <c r="C372" s="52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57"/>
      <c r="W372" s="57"/>
      <c r="X372" s="57"/>
      <c r="Y372" s="12"/>
    </row>
    <row r="373" spans="1:25" ht="15.75" hidden="1" x14ac:dyDescent="0.2">
      <c r="A373" s="28" t="s">
        <v>14</v>
      </c>
      <c r="B373" s="29">
        <v>11</v>
      </c>
      <c r="C373" s="53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14</v>
      </c>
      <c r="B374" s="29">
        <v>11</v>
      </c>
      <c r="C374" s="53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14</v>
      </c>
      <c r="B375" s="29">
        <v>11</v>
      </c>
      <c r="C375" s="53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14</v>
      </c>
      <c r="B376" s="25">
        <v>11</v>
      </c>
      <c r="C376" s="52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57"/>
      <c r="W376" s="57"/>
      <c r="X376" s="57"/>
      <c r="Y376" s="12"/>
    </row>
    <row r="377" spans="1:25" ht="15.75" hidden="1" x14ac:dyDescent="0.2">
      <c r="A377" s="28" t="s">
        <v>14</v>
      </c>
      <c r="B377" s="29">
        <v>11</v>
      </c>
      <c r="C377" s="53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14</v>
      </c>
      <c r="B378" s="29">
        <v>11</v>
      </c>
      <c r="C378" s="53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14</v>
      </c>
      <c r="B379" s="29">
        <v>11</v>
      </c>
      <c r="C379" s="53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14</v>
      </c>
      <c r="B380" s="29">
        <v>11</v>
      </c>
      <c r="C380" s="53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14</v>
      </c>
      <c r="B381" s="29">
        <v>11</v>
      </c>
      <c r="C381" s="53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14</v>
      </c>
      <c r="B382" s="29">
        <v>11</v>
      </c>
      <c r="C382" s="53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14</v>
      </c>
      <c r="B383" s="29">
        <v>11</v>
      </c>
      <c r="C383" s="53" t="s">
        <v>25</v>
      </c>
      <c r="D383" s="31">
        <v>3237</v>
      </c>
      <c r="E383" s="32" t="s">
        <v>36</v>
      </c>
      <c r="F383" s="32"/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14</v>
      </c>
      <c r="B384" s="29">
        <v>11</v>
      </c>
      <c r="C384" s="53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57"/>
      <c r="W384" s="57"/>
      <c r="X384" s="57"/>
      <c r="Y384" s="12"/>
    </row>
    <row r="385" spans="1:25" s="23" customFormat="1" ht="15.75" hidden="1" x14ac:dyDescent="0.2">
      <c r="A385" s="24" t="s">
        <v>14</v>
      </c>
      <c r="B385" s="25">
        <v>11</v>
      </c>
      <c r="C385" s="52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57"/>
      <c r="W385" s="57"/>
      <c r="X385" s="57"/>
      <c r="Y385" s="12"/>
    </row>
    <row r="386" spans="1:25" s="23" customFormat="1" ht="15.75" hidden="1" x14ac:dyDescent="0.2">
      <c r="A386" s="28" t="s">
        <v>14</v>
      </c>
      <c r="B386" s="29">
        <v>11</v>
      </c>
      <c r="C386" s="53" t="s">
        <v>25</v>
      </c>
      <c r="D386" s="46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12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57"/>
      <c r="W386" s="57"/>
      <c r="X386" s="57"/>
      <c r="Y386" s="12"/>
    </row>
    <row r="387" spans="1:25" s="23" customFormat="1" ht="15.75" hidden="1" x14ac:dyDescent="0.2">
      <c r="A387" s="24" t="s">
        <v>14</v>
      </c>
      <c r="B387" s="25">
        <v>11</v>
      </c>
      <c r="C387" s="52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57"/>
      <c r="W387" s="57"/>
      <c r="X387" s="57"/>
      <c r="Y387" s="12"/>
    </row>
    <row r="388" spans="1:25" ht="30" hidden="1" x14ac:dyDescent="0.2">
      <c r="A388" s="28" t="s">
        <v>14</v>
      </c>
      <c r="B388" s="29">
        <v>11</v>
      </c>
      <c r="C388" s="53" t="s">
        <v>25</v>
      </c>
      <c r="D388" s="31">
        <v>3291</v>
      </c>
      <c r="E388" s="32" t="s">
        <v>109</v>
      </c>
      <c r="F388" s="32"/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14</v>
      </c>
      <c r="B389" s="29">
        <v>11</v>
      </c>
      <c r="C389" s="53" t="s">
        <v>25</v>
      </c>
      <c r="D389" s="31">
        <v>3293</v>
      </c>
      <c r="E389" s="32" t="s">
        <v>124</v>
      </c>
      <c r="F389" s="32"/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14</v>
      </c>
      <c r="B390" s="29">
        <v>11</v>
      </c>
      <c r="C390" s="53" t="s">
        <v>25</v>
      </c>
      <c r="D390" s="31">
        <v>3294</v>
      </c>
      <c r="E390" s="32" t="s">
        <v>37</v>
      </c>
      <c r="F390" s="32"/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14</v>
      </c>
      <c r="B391" s="29">
        <v>11</v>
      </c>
      <c r="C391" s="53" t="s">
        <v>25</v>
      </c>
      <c r="D391" s="31">
        <v>3295</v>
      </c>
      <c r="E391" s="32" t="s">
        <v>237</v>
      </c>
      <c r="F391" s="32"/>
      <c r="G391" s="1">
        <v>1000</v>
      </c>
      <c r="H391" s="1">
        <v>1000</v>
      </c>
      <c r="I391" s="1">
        <v>1000</v>
      </c>
      <c r="J391" s="1">
        <v>1000</v>
      </c>
      <c r="K391" s="1"/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14</v>
      </c>
      <c r="B392" s="29">
        <v>11</v>
      </c>
      <c r="C392" s="53" t="s">
        <v>25</v>
      </c>
      <c r="D392" s="31">
        <v>3299</v>
      </c>
      <c r="E392" s="32" t="s">
        <v>125</v>
      </c>
      <c r="F392" s="32"/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14</v>
      </c>
      <c r="B393" s="25">
        <v>11</v>
      </c>
      <c r="C393" s="52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57"/>
      <c r="W393" s="57"/>
      <c r="X393" s="57"/>
      <c r="Y393" s="12"/>
    </row>
    <row r="394" spans="1:25" hidden="1" x14ac:dyDescent="0.2">
      <c r="A394" s="28" t="s">
        <v>14</v>
      </c>
      <c r="B394" s="29">
        <v>11</v>
      </c>
      <c r="C394" s="53" t="s">
        <v>25</v>
      </c>
      <c r="D394" s="31">
        <v>3431</v>
      </c>
      <c r="E394" s="32" t="s">
        <v>153</v>
      </c>
      <c r="F394" s="32"/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14</v>
      </c>
      <c r="B395" s="29">
        <v>11</v>
      </c>
      <c r="C395" s="53" t="s">
        <v>25</v>
      </c>
      <c r="D395" s="31">
        <v>3433</v>
      </c>
      <c r="E395" s="32" t="s">
        <v>126</v>
      </c>
      <c r="F395" s="32"/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14</v>
      </c>
      <c r="B396" s="25">
        <v>11</v>
      </c>
      <c r="C396" s="52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57"/>
      <c r="W396" s="57"/>
      <c r="X396" s="57"/>
      <c r="Y396" s="12"/>
    </row>
    <row r="397" spans="1:25" hidden="1" x14ac:dyDescent="0.2">
      <c r="A397" s="28" t="s">
        <v>14</v>
      </c>
      <c r="B397" s="29">
        <v>11</v>
      </c>
      <c r="C397" s="53" t="s">
        <v>25</v>
      </c>
      <c r="D397" s="31">
        <v>3721</v>
      </c>
      <c r="E397" s="32" t="s">
        <v>232</v>
      </c>
      <c r="F397" s="32"/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14</v>
      </c>
      <c r="B398" s="25">
        <v>31</v>
      </c>
      <c r="C398" s="52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57"/>
      <c r="W398" s="57"/>
      <c r="X398" s="57"/>
      <c r="Y398" s="12"/>
    </row>
    <row r="399" spans="1:25" s="23" customFormat="1" ht="30" hidden="1" x14ac:dyDescent="0.2">
      <c r="A399" s="28" t="s">
        <v>14</v>
      </c>
      <c r="B399" s="29">
        <v>31</v>
      </c>
      <c r="C399" s="53" t="s">
        <v>25</v>
      </c>
      <c r="D399" s="31">
        <v>3291</v>
      </c>
      <c r="E399" s="32" t="s">
        <v>109</v>
      </c>
      <c r="F399" s="32"/>
      <c r="G399" s="1">
        <v>3000000</v>
      </c>
      <c r="H399" s="59"/>
      <c r="I399" s="1">
        <v>3000000</v>
      </c>
      <c r="J399" s="59"/>
      <c r="K399" s="1">
        <v>2100081.64</v>
      </c>
      <c r="L399" s="33">
        <f t="shared" si="186"/>
        <v>70.002721333333341</v>
      </c>
      <c r="M399" s="1">
        <v>3000000</v>
      </c>
      <c r="N399" s="59"/>
      <c r="O399" s="1">
        <v>3000000</v>
      </c>
      <c r="P399" s="59"/>
      <c r="Q399" s="1">
        <v>3000000</v>
      </c>
      <c r="R399" s="1">
        <v>3000000</v>
      </c>
      <c r="S399" s="59"/>
      <c r="T399" s="1">
        <v>3000000</v>
      </c>
      <c r="U399" s="59"/>
      <c r="V399" s="57"/>
      <c r="W399" s="57"/>
      <c r="X399" s="57"/>
      <c r="Y399" s="12"/>
    </row>
    <row r="400" spans="1:25" ht="63" x14ac:dyDescent="0.2">
      <c r="A400" s="387" t="s">
        <v>8</v>
      </c>
      <c r="B400" s="387"/>
      <c r="C400" s="387"/>
      <c r="D400" s="387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8</v>
      </c>
      <c r="B401" s="25">
        <v>11</v>
      </c>
      <c r="C401" s="52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57"/>
      <c r="W401" s="57"/>
      <c r="X401" s="57"/>
      <c r="Y401" s="12"/>
    </row>
    <row r="402" spans="1:25" ht="30" hidden="1" x14ac:dyDescent="0.2">
      <c r="A402" s="28" t="s">
        <v>8</v>
      </c>
      <c r="B402" s="29">
        <v>11</v>
      </c>
      <c r="C402" s="53" t="s">
        <v>25</v>
      </c>
      <c r="D402" s="31">
        <v>3224</v>
      </c>
      <c r="E402" s="32" t="s">
        <v>144</v>
      </c>
      <c r="F402" s="32"/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8</v>
      </c>
      <c r="B403" s="29">
        <v>11</v>
      </c>
      <c r="C403" s="53" t="s">
        <v>25</v>
      </c>
      <c r="D403" s="31">
        <v>3225</v>
      </c>
      <c r="E403" s="32" t="s">
        <v>290</v>
      </c>
      <c r="F403" s="38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8</v>
      </c>
      <c r="B404" s="25">
        <v>11</v>
      </c>
      <c r="C404" s="52" t="s">
        <v>25</v>
      </c>
      <c r="D404" s="27">
        <v>323</v>
      </c>
      <c r="E404" s="20"/>
      <c r="F404" s="40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57"/>
      <c r="W404" s="57"/>
      <c r="X404" s="57"/>
      <c r="Y404" s="12"/>
    </row>
    <row r="405" spans="1:25" hidden="1" x14ac:dyDescent="0.2">
      <c r="A405" s="28" t="s">
        <v>8</v>
      </c>
      <c r="B405" s="29">
        <v>11</v>
      </c>
      <c r="C405" s="53" t="s">
        <v>25</v>
      </c>
      <c r="D405" s="31">
        <v>3232</v>
      </c>
      <c r="E405" s="32" t="s">
        <v>118</v>
      </c>
      <c r="F405" s="32"/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8</v>
      </c>
      <c r="B406" s="29">
        <v>11</v>
      </c>
      <c r="C406" s="53" t="s">
        <v>25</v>
      </c>
      <c r="D406" s="31">
        <v>3235</v>
      </c>
      <c r="E406" s="32" t="s">
        <v>42</v>
      </c>
      <c r="F406" s="32"/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8</v>
      </c>
      <c r="B407" s="25">
        <v>11</v>
      </c>
      <c r="C407" s="52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57"/>
      <c r="W407" s="57"/>
      <c r="X407" s="57"/>
      <c r="Y407" s="12"/>
    </row>
    <row r="408" spans="1:25" hidden="1" x14ac:dyDescent="0.2">
      <c r="A408" s="28" t="s">
        <v>8</v>
      </c>
      <c r="B408" s="29">
        <v>11</v>
      </c>
      <c r="C408" s="53" t="s">
        <v>25</v>
      </c>
      <c r="D408" s="31">
        <v>3292</v>
      </c>
      <c r="E408" s="32" t="s">
        <v>123</v>
      </c>
      <c r="F408" s="32"/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8</v>
      </c>
      <c r="B409" s="25">
        <v>11</v>
      </c>
      <c r="C409" s="52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57"/>
      <c r="W409" s="57"/>
      <c r="X409" s="57"/>
      <c r="Y409" s="12"/>
    </row>
    <row r="410" spans="1:25" s="23" customFormat="1" ht="15.75" hidden="1" x14ac:dyDescent="0.2">
      <c r="A410" s="28" t="s">
        <v>8</v>
      </c>
      <c r="B410" s="29">
        <v>11</v>
      </c>
      <c r="C410" s="53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57"/>
      <c r="W410" s="57"/>
      <c r="X410" s="57"/>
      <c r="Y410" s="12"/>
    </row>
    <row r="411" spans="1:25" s="23" customFormat="1" ht="15.75" hidden="1" x14ac:dyDescent="0.2">
      <c r="A411" s="24" t="s">
        <v>8</v>
      </c>
      <c r="B411" s="25">
        <v>11</v>
      </c>
      <c r="C411" s="52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57"/>
      <c r="W411" s="57"/>
      <c r="X411" s="57"/>
      <c r="Y411" s="12"/>
    </row>
    <row r="412" spans="1:25" hidden="1" x14ac:dyDescent="0.2">
      <c r="A412" s="28" t="s">
        <v>8</v>
      </c>
      <c r="B412" s="29">
        <v>11</v>
      </c>
      <c r="C412" s="53" t="s">
        <v>25</v>
      </c>
      <c r="D412" s="31">
        <v>4222</v>
      </c>
      <c r="E412" s="32" t="s">
        <v>130</v>
      </c>
      <c r="F412" s="32"/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8</v>
      </c>
      <c r="B413" s="29">
        <v>11</v>
      </c>
      <c r="C413" s="53" t="s">
        <v>25</v>
      </c>
      <c r="D413" s="31">
        <v>4227</v>
      </c>
      <c r="E413" s="32" t="s">
        <v>132</v>
      </c>
      <c r="F413" s="32"/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8</v>
      </c>
      <c r="B414" s="25">
        <v>11</v>
      </c>
      <c r="C414" s="52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57"/>
      <c r="W414" s="57"/>
      <c r="X414" s="57"/>
      <c r="Y414" s="12"/>
    </row>
    <row r="415" spans="1:25" ht="15.75" hidden="1" x14ac:dyDescent="0.2">
      <c r="A415" s="28" t="s">
        <v>8</v>
      </c>
      <c r="B415" s="29">
        <v>11</v>
      </c>
      <c r="C415" s="53" t="s">
        <v>25</v>
      </c>
      <c r="D415" s="31">
        <v>4231</v>
      </c>
      <c r="E415" s="32" t="s">
        <v>128</v>
      </c>
      <c r="F415" s="32"/>
      <c r="G415" s="1"/>
      <c r="H415" s="1"/>
      <c r="I415" s="1"/>
      <c r="J415" s="1"/>
      <c r="K415" s="1"/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8</v>
      </c>
      <c r="B416" s="25">
        <v>11</v>
      </c>
      <c r="C416" s="52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57"/>
      <c r="W416" s="57"/>
      <c r="X416" s="57"/>
      <c r="Y416" s="12"/>
    </row>
    <row r="417" spans="1:25" hidden="1" x14ac:dyDescent="0.2">
      <c r="A417" s="28" t="s">
        <v>8</v>
      </c>
      <c r="B417" s="29">
        <v>11</v>
      </c>
      <c r="C417" s="53" t="s">
        <v>25</v>
      </c>
      <c r="D417" s="31">
        <v>4531</v>
      </c>
      <c r="E417" s="32" t="s">
        <v>145</v>
      </c>
      <c r="F417" s="32"/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387" t="s">
        <v>16</v>
      </c>
      <c r="B418" s="387"/>
      <c r="C418" s="387"/>
      <c r="D418" s="387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57"/>
      <c r="W419" s="57"/>
      <c r="X419" s="57"/>
      <c r="Y419" s="12"/>
    </row>
    <row r="420" spans="1:25" ht="30" hidden="1" x14ac:dyDescent="0.2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F420" s="32"/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57"/>
      <c r="W421" s="57"/>
      <c r="X421" s="57"/>
      <c r="Y421" s="12"/>
    </row>
    <row r="422" spans="1:25" hidden="1" x14ac:dyDescent="0.2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F422" s="32"/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F423" s="32"/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F424" s="32"/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F425" s="32"/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57"/>
      <c r="W426" s="57"/>
      <c r="X426" s="57"/>
      <c r="Y426" s="12"/>
    </row>
    <row r="427" spans="1:25" s="23" customFormat="1" ht="15.75" hidden="1" x14ac:dyDescent="0.2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57"/>
      <c r="W427" s="57"/>
      <c r="X427" s="57"/>
      <c r="Y427" s="12"/>
    </row>
    <row r="428" spans="1:25" s="35" customFormat="1" hidden="1" x14ac:dyDescent="0.2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F428" s="32"/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  <c r="V428" s="1"/>
      <c r="W428" s="1"/>
      <c r="X428" s="1"/>
      <c r="Y428" s="74"/>
    </row>
    <row r="429" spans="1:25" s="36" customFormat="1" ht="15.75" hidden="1" x14ac:dyDescent="0.2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32"/>
    </row>
    <row r="430" spans="1:25" s="36" customFormat="1" ht="15.75" hidden="1" x14ac:dyDescent="0.2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32"/>
    </row>
    <row r="431" spans="1:25" s="36" customFormat="1" ht="15.75" hidden="1" x14ac:dyDescent="0.2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32"/>
    </row>
    <row r="432" spans="1:25" s="36" customFormat="1" ht="15.75" hidden="1" x14ac:dyDescent="0.2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32"/>
    </row>
    <row r="433" spans="1:25" s="35" customFormat="1" ht="63" x14ac:dyDescent="0.2">
      <c r="A433" s="387" t="s">
        <v>91</v>
      </c>
      <c r="B433" s="387"/>
      <c r="C433" s="387"/>
      <c r="D433" s="387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  <c r="V433" s="1"/>
      <c r="W433" s="1"/>
      <c r="X433" s="1"/>
      <c r="Y433" s="74"/>
    </row>
    <row r="434" spans="1:25" s="36" customFormat="1" ht="15.75" hidden="1" x14ac:dyDescent="0.2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32"/>
    </row>
    <row r="435" spans="1:25" s="36" customFormat="1" ht="15.75" hidden="1" x14ac:dyDescent="0.2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32"/>
    </row>
    <row r="436" spans="1:25" s="36" customFormat="1" ht="15.75" hidden="1" x14ac:dyDescent="0.2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32"/>
    </row>
    <row r="437" spans="1:25" s="35" customFormat="1" hidden="1" x14ac:dyDescent="0.2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F437" s="32"/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  <c r="V437" s="1"/>
      <c r="W437" s="1"/>
      <c r="X437" s="1"/>
      <c r="Y437" s="74"/>
    </row>
    <row r="438" spans="1:25" s="36" customFormat="1" ht="15.75" hidden="1" x14ac:dyDescent="0.2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32"/>
    </row>
    <row r="439" spans="1:25" s="35" customFormat="1" hidden="1" x14ac:dyDescent="0.2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F439" s="32"/>
      <c r="G439" s="1"/>
      <c r="H439" s="1"/>
      <c r="I439" s="1"/>
      <c r="J439" s="1"/>
      <c r="K439" s="1"/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  <c r="V439" s="1"/>
      <c r="W439" s="1"/>
      <c r="X439" s="1"/>
      <c r="Y439" s="74"/>
    </row>
    <row r="440" spans="1:25" s="36" customFormat="1" ht="15.75" hidden="1" x14ac:dyDescent="0.2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32"/>
    </row>
    <row r="441" spans="1:25" s="35" customFormat="1" hidden="1" x14ac:dyDescent="0.2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F441" s="32"/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  <c r="V441" s="1"/>
      <c r="W441" s="1"/>
      <c r="X441" s="1"/>
      <c r="Y441" s="74"/>
    </row>
    <row r="442" spans="1:25" s="36" customFormat="1" ht="15.75" hidden="1" x14ac:dyDescent="0.2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32"/>
    </row>
    <row r="443" spans="1:25" s="35" customFormat="1" hidden="1" x14ac:dyDescent="0.2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F443" s="32"/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  <c r="V443" s="1"/>
      <c r="W443" s="1"/>
      <c r="X443" s="1"/>
      <c r="Y443" s="74"/>
    </row>
    <row r="444" spans="1:25" s="36" customFormat="1" ht="15.75" hidden="1" x14ac:dyDescent="0.2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32"/>
    </row>
    <row r="445" spans="1:25" s="35" customFormat="1" hidden="1" x14ac:dyDescent="0.2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F445" s="32"/>
      <c r="G445" s="1"/>
      <c r="H445" s="1"/>
      <c r="I445" s="1"/>
      <c r="J445" s="1"/>
      <c r="K445" s="1"/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  <c r="V445" s="1"/>
      <c r="W445" s="1"/>
      <c r="X445" s="1"/>
      <c r="Y445" s="74"/>
    </row>
    <row r="446" spans="1:25" s="35" customFormat="1" ht="63" x14ac:dyDescent="0.2">
      <c r="A446" s="387" t="s">
        <v>478</v>
      </c>
      <c r="B446" s="388"/>
      <c r="C446" s="388"/>
      <c r="D446" s="388"/>
      <c r="E446" s="20" t="s">
        <v>315</v>
      </c>
      <c r="F446" s="69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  <c r="V446" s="1"/>
      <c r="W446" s="1"/>
      <c r="X446" s="1"/>
      <c r="Y446" s="74"/>
    </row>
    <row r="447" spans="1:25" s="36" customFormat="1" ht="15.75" hidden="1" x14ac:dyDescent="0.2">
      <c r="A447" s="25" t="s">
        <v>213</v>
      </c>
      <c r="B447" s="25">
        <v>11</v>
      </c>
      <c r="C447" s="26" t="s">
        <v>209</v>
      </c>
      <c r="D447" s="42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32"/>
    </row>
    <row r="448" spans="1:25" s="35" customFormat="1" hidden="1" x14ac:dyDescent="0.2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F448" s="32"/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  <c r="V448" s="1"/>
      <c r="W448" s="1"/>
      <c r="X448" s="1"/>
      <c r="Y448" s="74"/>
    </row>
    <row r="449" spans="1:25" s="35" customFormat="1" hidden="1" x14ac:dyDescent="0.2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F449" s="32"/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  <c r="V449" s="1"/>
      <c r="W449" s="1"/>
      <c r="X449" s="1"/>
      <c r="Y449" s="74"/>
    </row>
    <row r="450" spans="1:25" s="36" customFormat="1" ht="15" hidden="1" customHeight="1" x14ac:dyDescent="0.2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32"/>
    </row>
    <row r="451" spans="1:25" s="36" customFormat="1" ht="15" hidden="1" customHeight="1" x14ac:dyDescent="0.2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32"/>
    </row>
    <row r="452" spans="1:25" ht="30" hidden="1" x14ac:dyDescent="0.2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F452" s="32"/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57"/>
      <c r="W453" s="57"/>
      <c r="X453" s="57"/>
      <c r="Y453" s="12"/>
    </row>
    <row r="454" spans="1:25" hidden="1" x14ac:dyDescent="0.2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F454" s="32"/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387" t="s">
        <v>34</v>
      </c>
      <c r="B455" s="387"/>
      <c r="C455" s="387"/>
      <c r="D455" s="387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57"/>
      <c r="W455" s="57"/>
      <c r="X455" s="57"/>
      <c r="Y455" s="12"/>
    </row>
    <row r="456" spans="1:25" s="23" customFormat="1" ht="15.75" hidden="1" x14ac:dyDescent="0.2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57"/>
      <c r="W456" s="57"/>
      <c r="X456" s="57"/>
      <c r="Y456" s="12"/>
    </row>
    <row r="457" spans="1:25" ht="30" hidden="1" x14ac:dyDescent="0.2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F457" s="32"/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57"/>
      <c r="W458" s="57"/>
      <c r="X458" s="57"/>
      <c r="Y458" s="12"/>
    </row>
    <row r="459" spans="1:25" s="36" customFormat="1" ht="15.75" hidden="1" x14ac:dyDescent="0.2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32"/>
    </row>
    <row r="460" spans="1:25" s="35" customFormat="1" hidden="1" x14ac:dyDescent="0.2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F460" s="32"/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  <c r="V460" s="1"/>
      <c r="W460" s="1"/>
      <c r="X460" s="1"/>
      <c r="Y460" s="74"/>
    </row>
    <row r="461" spans="1:25" s="36" customFormat="1" ht="15.75" hidden="1" x14ac:dyDescent="0.2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32"/>
    </row>
    <row r="462" spans="1:25" s="35" customFormat="1" hidden="1" x14ac:dyDescent="0.2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F462" s="32"/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  <c r="V462" s="1"/>
      <c r="W462" s="1"/>
      <c r="X462" s="1"/>
      <c r="Y462" s="74"/>
    </row>
    <row r="463" spans="1:25" s="36" customFormat="1" ht="15" hidden="1" customHeight="1" x14ac:dyDescent="0.2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32"/>
    </row>
    <row r="464" spans="1:25" s="36" customFormat="1" ht="15" hidden="1" customHeight="1" x14ac:dyDescent="0.2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32"/>
    </row>
    <row r="465" spans="1:25" s="35" customFormat="1" hidden="1" x14ac:dyDescent="0.2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F465" s="32"/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  <c r="V465" s="1"/>
      <c r="W465" s="1"/>
      <c r="X465" s="1"/>
      <c r="Y465" s="74"/>
    </row>
    <row r="466" spans="1:25" s="49" customFormat="1" ht="15.75" x14ac:dyDescent="0.2">
      <c r="A466" s="408" t="s">
        <v>317</v>
      </c>
      <c r="B466" s="408"/>
      <c r="C466" s="408"/>
      <c r="D466" s="408"/>
      <c r="E466" s="408"/>
      <c r="F466" s="408"/>
      <c r="G466" s="47">
        <f>G467+G504+G572</f>
        <v>1516692750</v>
      </c>
      <c r="H466" s="47">
        <f>H467+H504+H572</f>
        <v>1514542750</v>
      </c>
      <c r="I466" s="47">
        <f>I467+I504+I572</f>
        <v>1238409240</v>
      </c>
      <c r="J466" s="47">
        <f>J467+J504+J572</f>
        <v>1234914240</v>
      </c>
      <c r="K466" s="47">
        <f>K467+K504+K572</f>
        <v>1228221403.4400003</v>
      </c>
      <c r="L466" s="48">
        <f t="shared" si="216"/>
        <v>99.177344917097059</v>
      </c>
      <c r="M466" s="47">
        <f t="shared" ref="M466:U466" si="240">M467+M504+M572</f>
        <v>1539400000</v>
      </c>
      <c r="N466" s="47">
        <f>N467+N504+N572</f>
        <v>1538700000</v>
      </c>
      <c r="O466" s="47">
        <f t="shared" si="240"/>
        <v>1356900000</v>
      </c>
      <c r="P466" s="47">
        <f t="shared" si="240"/>
        <v>1356900000</v>
      </c>
      <c r="Q466" s="47">
        <f t="shared" si="240"/>
        <v>1539085000</v>
      </c>
      <c r="R466" s="47">
        <f t="shared" si="240"/>
        <v>1329780000</v>
      </c>
      <c r="S466" s="47">
        <f t="shared" si="240"/>
        <v>1329780000</v>
      </c>
      <c r="T466" s="47">
        <f t="shared" si="240"/>
        <v>1303150000</v>
      </c>
      <c r="U466" s="47">
        <f t="shared" si="240"/>
        <v>1303150000</v>
      </c>
      <c r="V466" s="126"/>
      <c r="W466" s="126"/>
      <c r="X466" s="126"/>
      <c r="Y466" s="135"/>
    </row>
    <row r="467" spans="1:25" s="23" customFormat="1" ht="15.75" x14ac:dyDescent="0.2">
      <c r="A467" s="392" t="s">
        <v>385</v>
      </c>
      <c r="B467" s="392"/>
      <c r="C467" s="392"/>
      <c r="D467" s="392"/>
      <c r="E467" s="392"/>
      <c r="F467" s="392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57"/>
      <c r="W467" s="57"/>
      <c r="X467" s="57"/>
      <c r="Y467" s="12"/>
    </row>
    <row r="468" spans="1:25" s="36" customFormat="1" ht="78.75" x14ac:dyDescent="0.2">
      <c r="A468" s="387" t="s">
        <v>479</v>
      </c>
      <c r="B468" s="388"/>
      <c r="C468" s="388"/>
      <c r="D468" s="388"/>
      <c r="E468" s="70" t="s">
        <v>362</v>
      </c>
      <c r="F468" s="51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32"/>
    </row>
    <row r="469" spans="1:25" s="36" customFormat="1" ht="15.75" hidden="1" x14ac:dyDescent="0.2">
      <c r="A469" s="24" t="s">
        <v>271</v>
      </c>
      <c r="B469" s="24">
        <v>11</v>
      </c>
      <c r="C469" s="52" t="s">
        <v>24</v>
      </c>
      <c r="D469" s="42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32"/>
    </row>
    <row r="470" spans="1:25" s="35" customFormat="1" hidden="1" x14ac:dyDescent="0.2">
      <c r="A470" s="28" t="s">
        <v>271</v>
      </c>
      <c r="B470" s="28">
        <v>11</v>
      </c>
      <c r="C470" s="53" t="s">
        <v>24</v>
      </c>
      <c r="D470" s="56">
        <v>3238</v>
      </c>
      <c r="E470" s="32" t="s">
        <v>122</v>
      </c>
      <c r="F470" s="32"/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  <c r="V470" s="1"/>
      <c r="W470" s="1"/>
      <c r="X470" s="1"/>
      <c r="Y470" s="74"/>
    </row>
    <row r="471" spans="1:25" s="36" customFormat="1" ht="78.75" x14ac:dyDescent="0.2">
      <c r="A471" s="387" t="s">
        <v>480</v>
      </c>
      <c r="B471" s="388"/>
      <c r="C471" s="388"/>
      <c r="D471" s="388"/>
      <c r="E471" s="20" t="s">
        <v>208</v>
      </c>
      <c r="F471" s="51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32"/>
    </row>
    <row r="472" spans="1:25" s="36" customFormat="1" ht="15.75" hidden="1" x14ac:dyDescent="0.2">
      <c r="A472" s="24" t="s">
        <v>207</v>
      </c>
      <c r="B472" s="24">
        <v>11</v>
      </c>
      <c r="C472" s="52" t="s">
        <v>24</v>
      </c>
      <c r="D472" s="42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32"/>
    </row>
    <row r="473" spans="1:25" s="35" customFormat="1" hidden="1" x14ac:dyDescent="0.2">
      <c r="A473" s="28" t="s">
        <v>207</v>
      </c>
      <c r="B473" s="28">
        <v>11</v>
      </c>
      <c r="C473" s="53" t="s">
        <v>24</v>
      </c>
      <c r="D473" s="56">
        <v>3237</v>
      </c>
      <c r="E473" s="32" t="s">
        <v>36</v>
      </c>
      <c r="F473" s="32"/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  <c r="V473" s="1"/>
      <c r="W473" s="1"/>
      <c r="X473" s="1"/>
      <c r="Y473" s="74"/>
    </row>
    <row r="474" spans="1:25" s="35" customFormat="1" ht="78.75" x14ac:dyDescent="0.2">
      <c r="A474" s="388" t="s">
        <v>481</v>
      </c>
      <c r="B474" s="388"/>
      <c r="C474" s="388"/>
      <c r="D474" s="388"/>
      <c r="E474" s="20" t="s">
        <v>380</v>
      </c>
      <c r="F474" s="51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  <c r="V474" s="1"/>
      <c r="W474" s="1"/>
      <c r="X474" s="1"/>
      <c r="Y474" s="74"/>
    </row>
    <row r="475" spans="1:25" s="36" customFormat="1" ht="15.75" hidden="1" x14ac:dyDescent="0.2">
      <c r="A475" s="24" t="s">
        <v>379</v>
      </c>
      <c r="B475" s="24">
        <v>11</v>
      </c>
      <c r="C475" s="52" t="s">
        <v>24</v>
      </c>
      <c r="D475" s="42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32"/>
    </row>
    <row r="476" spans="1:25" s="35" customFormat="1" hidden="1" x14ac:dyDescent="0.2">
      <c r="A476" s="28" t="s">
        <v>379</v>
      </c>
      <c r="B476" s="28">
        <v>11</v>
      </c>
      <c r="C476" s="53" t="s">
        <v>24</v>
      </c>
      <c r="D476" s="56">
        <v>3721</v>
      </c>
      <c r="E476" s="32" t="s">
        <v>381</v>
      </c>
      <c r="F476" s="32"/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  <c r="V476" s="1"/>
      <c r="W476" s="1"/>
      <c r="X476" s="1"/>
      <c r="Y476" s="74"/>
    </row>
    <row r="477" spans="1:25" s="35" customFormat="1" ht="78.75" x14ac:dyDescent="0.2">
      <c r="A477" s="388" t="s">
        <v>482</v>
      </c>
      <c r="B477" s="388"/>
      <c r="C477" s="388"/>
      <c r="D477" s="388"/>
      <c r="E477" s="20" t="s">
        <v>373</v>
      </c>
      <c r="F477" s="51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  <c r="V477" s="1"/>
      <c r="W477" s="1"/>
      <c r="X477" s="1"/>
      <c r="Y477" s="74"/>
    </row>
    <row r="478" spans="1:25" s="36" customFormat="1" ht="15.75" hidden="1" x14ac:dyDescent="0.2">
      <c r="A478" s="24" t="s">
        <v>375</v>
      </c>
      <c r="B478" s="25">
        <v>11</v>
      </c>
      <c r="C478" s="52" t="s">
        <v>27</v>
      </c>
      <c r="D478" s="42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32"/>
    </row>
    <row r="479" spans="1:25" s="35" customFormat="1" hidden="1" x14ac:dyDescent="0.2">
      <c r="A479" s="28" t="s">
        <v>375</v>
      </c>
      <c r="B479" s="29">
        <v>11</v>
      </c>
      <c r="C479" s="53" t="s">
        <v>27</v>
      </c>
      <c r="D479" s="31">
        <v>3632</v>
      </c>
      <c r="E479" s="32" t="s">
        <v>244</v>
      </c>
      <c r="F479" s="32"/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  <c r="V479" s="1"/>
      <c r="W479" s="1"/>
      <c r="X479" s="1"/>
      <c r="Y479" s="74"/>
    </row>
    <row r="480" spans="1:25" s="35" customFormat="1" ht="78.75" x14ac:dyDescent="0.2">
      <c r="A480" s="387" t="s">
        <v>483</v>
      </c>
      <c r="B480" s="387"/>
      <c r="C480" s="387"/>
      <c r="D480" s="387"/>
      <c r="E480" s="20" t="s">
        <v>44</v>
      </c>
      <c r="F480" s="51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  <c r="V480" s="1"/>
      <c r="W480" s="1"/>
      <c r="X480" s="1"/>
      <c r="Y480" s="74"/>
    </row>
    <row r="481" spans="1:25" s="36" customFormat="1" ht="15.75" hidden="1" x14ac:dyDescent="0.2">
      <c r="A481" s="24" t="s">
        <v>50</v>
      </c>
      <c r="B481" s="25">
        <v>11</v>
      </c>
      <c r="C481" s="52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32"/>
    </row>
    <row r="482" spans="1:25" s="35" customFormat="1" hidden="1" x14ac:dyDescent="0.2">
      <c r="A482" s="28" t="s">
        <v>50</v>
      </c>
      <c r="B482" s="29">
        <v>11</v>
      </c>
      <c r="C482" s="53" t="s">
        <v>27</v>
      </c>
      <c r="D482" s="56">
        <v>3237</v>
      </c>
      <c r="E482" s="32" t="s">
        <v>36</v>
      </c>
      <c r="F482" s="32"/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  <c r="V482" s="1"/>
      <c r="W482" s="1"/>
      <c r="X482" s="1"/>
      <c r="Y482" s="74"/>
    </row>
    <row r="483" spans="1:25" s="36" customFormat="1" ht="15.75" hidden="1" x14ac:dyDescent="0.2">
      <c r="A483" s="24" t="s">
        <v>50</v>
      </c>
      <c r="B483" s="25">
        <v>11</v>
      </c>
      <c r="C483" s="52" t="s">
        <v>27</v>
      </c>
      <c r="D483" s="42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32"/>
    </row>
    <row r="484" spans="1:25" s="35" customFormat="1" hidden="1" x14ac:dyDescent="0.2">
      <c r="A484" s="28" t="s">
        <v>50</v>
      </c>
      <c r="B484" s="29">
        <v>11</v>
      </c>
      <c r="C484" s="53" t="s">
        <v>27</v>
      </c>
      <c r="D484" s="56">
        <v>3294</v>
      </c>
      <c r="E484" s="32" t="s">
        <v>37</v>
      </c>
      <c r="F484" s="32"/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  <c r="V484" s="1"/>
      <c r="W484" s="1"/>
      <c r="X484" s="1"/>
      <c r="Y484" s="74"/>
    </row>
    <row r="485" spans="1:25" s="36" customFormat="1" ht="78.75" x14ac:dyDescent="0.2">
      <c r="A485" s="387" t="s">
        <v>484</v>
      </c>
      <c r="B485" s="387"/>
      <c r="C485" s="387"/>
      <c r="D485" s="387"/>
      <c r="E485" s="20" t="s">
        <v>61</v>
      </c>
      <c r="F485" s="51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32"/>
    </row>
    <row r="486" spans="1:25" s="36" customFormat="1" ht="15.75" hidden="1" x14ac:dyDescent="0.2">
      <c r="A486" s="24" t="s">
        <v>172</v>
      </c>
      <c r="B486" s="25">
        <v>11</v>
      </c>
      <c r="C486" s="52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32"/>
    </row>
    <row r="487" spans="1:25" s="35" customFormat="1" ht="45" hidden="1" x14ac:dyDescent="0.2">
      <c r="A487" s="28" t="s">
        <v>172</v>
      </c>
      <c r="B487" s="29">
        <v>11</v>
      </c>
      <c r="C487" s="53" t="s">
        <v>27</v>
      </c>
      <c r="D487" s="31">
        <v>3861</v>
      </c>
      <c r="E487" s="32" t="s">
        <v>282</v>
      </c>
      <c r="F487" s="32"/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  <c r="V487" s="1"/>
      <c r="W487" s="1"/>
      <c r="X487" s="1"/>
      <c r="Y487" s="74"/>
    </row>
    <row r="488" spans="1:25" s="23" customFormat="1" ht="78" customHeight="1" x14ac:dyDescent="0.2">
      <c r="A488" s="387" t="s">
        <v>485</v>
      </c>
      <c r="B488" s="387"/>
      <c r="C488" s="387"/>
      <c r="D488" s="387"/>
      <c r="E488" s="20" t="s">
        <v>6</v>
      </c>
      <c r="F488" s="51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57"/>
      <c r="W488" s="57"/>
      <c r="X488" s="57"/>
      <c r="Y488" s="12"/>
    </row>
    <row r="489" spans="1:25" s="23" customFormat="1" ht="15.75" hidden="1" x14ac:dyDescent="0.2">
      <c r="A489" s="24" t="s">
        <v>71</v>
      </c>
      <c r="B489" s="25">
        <v>11</v>
      </c>
      <c r="C489" s="52" t="s">
        <v>27</v>
      </c>
      <c r="D489" s="27">
        <v>386</v>
      </c>
      <c r="E489" s="20"/>
      <c r="F489" s="51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57"/>
      <c r="W489" s="57"/>
      <c r="X489" s="57"/>
      <c r="Y489" s="12"/>
    </row>
    <row r="490" spans="1:25" ht="45" hidden="1" x14ac:dyDescent="0.2">
      <c r="A490" s="28" t="s">
        <v>71</v>
      </c>
      <c r="B490" s="29">
        <v>11</v>
      </c>
      <c r="C490" s="53" t="s">
        <v>27</v>
      </c>
      <c r="D490" s="31">
        <v>3861</v>
      </c>
      <c r="E490" s="32" t="s">
        <v>282</v>
      </c>
      <c r="F490" s="113"/>
      <c r="G490" s="1"/>
      <c r="H490" s="1"/>
      <c r="I490" s="1"/>
      <c r="J490" s="1"/>
      <c r="K490" s="1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71</v>
      </c>
      <c r="B491" s="25">
        <v>11</v>
      </c>
      <c r="C491" s="52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57"/>
      <c r="W491" s="57"/>
      <c r="X491" s="57"/>
      <c r="Y491" s="12"/>
    </row>
    <row r="492" spans="1:25" ht="30" hidden="1" x14ac:dyDescent="0.2">
      <c r="A492" s="28" t="s">
        <v>71</v>
      </c>
      <c r="B492" s="29">
        <v>11</v>
      </c>
      <c r="C492" s="53" t="s">
        <v>27</v>
      </c>
      <c r="D492" s="31">
        <v>3512</v>
      </c>
      <c r="E492" s="32" t="s">
        <v>140</v>
      </c>
      <c r="F492" s="32"/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387" t="s">
        <v>584</v>
      </c>
      <c r="B493" s="387"/>
      <c r="C493" s="387"/>
      <c r="D493" s="387"/>
      <c r="E493" s="20" t="s">
        <v>62</v>
      </c>
      <c r="F493" s="51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57"/>
      <c r="W493" s="57"/>
      <c r="X493" s="57"/>
      <c r="Y493" s="12"/>
    </row>
    <row r="494" spans="1:25" s="23" customFormat="1" ht="15.75" hidden="1" x14ac:dyDescent="0.2">
      <c r="A494" s="24" t="s">
        <v>72</v>
      </c>
      <c r="B494" s="25">
        <v>11</v>
      </c>
      <c r="C494" s="52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57"/>
      <c r="W494" s="57"/>
      <c r="X494" s="57"/>
      <c r="Y494" s="12"/>
    </row>
    <row r="495" spans="1:25" ht="45" hidden="1" x14ac:dyDescent="0.2">
      <c r="A495" s="28" t="s">
        <v>72</v>
      </c>
      <c r="B495" s="29">
        <v>11</v>
      </c>
      <c r="C495" s="53" t="s">
        <v>27</v>
      </c>
      <c r="D495" s="56">
        <v>3861</v>
      </c>
      <c r="E495" s="32" t="s">
        <v>282</v>
      </c>
      <c r="F495" s="32"/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387" t="s">
        <v>486</v>
      </c>
      <c r="B496" s="387"/>
      <c r="C496" s="387"/>
      <c r="D496" s="387"/>
      <c r="E496" s="20" t="s">
        <v>60</v>
      </c>
      <c r="F496" s="51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57"/>
      <c r="W496" s="57"/>
      <c r="X496" s="57"/>
      <c r="Y496" s="12"/>
    </row>
    <row r="497" spans="1:25" s="23" customFormat="1" ht="15.75" hidden="1" x14ac:dyDescent="0.2">
      <c r="A497" s="24" t="s">
        <v>173</v>
      </c>
      <c r="B497" s="25">
        <v>11</v>
      </c>
      <c r="C497" s="52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57"/>
      <c r="W497" s="57"/>
      <c r="X497" s="57"/>
      <c r="Y497" s="12"/>
    </row>
    <row r="498" spans="1:25" ht="30" hidden="1" x14ac:dyDescent="0.2">
      <c r="A498" s="28" t="s">
        <v>173</v>
      </c>
      <c r="B498" s="29">
        <v>11</v>
      </c>
      <c r="C498" s="53" t="s">
        <v>27</v>
      </c>
      <c r="D498" s="31">
        <v>3512</v>
      </c>
      <c r="E498" s="32" t="s">
        <v>140</v>
      </c>
      <c r="F498" s="32"/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41" customFormat="1" ht="78.75" x14ac:dyDescent="0.2">
      <c r="A499" s="387" t="s">
        <v>487</v>
      </c>
      <c r="B499" s="388"/>
      <c r="C499" s="388"/>
      <c r="D499" s="388"/>
      <c r="E499" s="20" t="s">
        <v>372</v>
      </c>
      <c r="F499" s="51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125"/>
      <c r="W499" s="125"/>
      <c r="X499" s="125"/>
      <c r="Y499" s="134"/>
    </row>
    <row r="500" spans="1:25" s="71" customFormat="1" ht="15.75" hidden="1" x14ac:dyDescent="0.2">
      <c r="A500" s="24" t="s">
        <v>305</v>
      </c>
      <c r="B500" s="25">
        <v>12</v>
      </c>
      <c r="C500" s="52" t="s">
        <v>28</v>
      </c>
      <c r="D500" s="42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128"/>
      <c r="W500" s="128"/>
      <c r="X500" s="128"/>
      <c r="Y500" s="137"/>
    </row>
    <row r="501" spans="1:25" s="72" customFormat="1" hidden="1" x14ac:dyDescent="0.2">
      <c r="A501" s="28" t="s">
        <v>305</v>
      </c>
      <c r="B501" s="29">
        <v>12</v>
      </c>
      <c r="C501" s="53" t="s">
        <v>28</v>
      </c>
      <c r="D501" s="56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38"/>
    </row>
    <row r="502" spans="1:25" s="71" customFormat="1" ht="15.75" hidden="1" x14ac:dyDescent="0.2">
      <c r="A502" s="24" t="s">
        <v>305</v>
      </c>
      <c r="B502" s="25">
        <v>51</v>
      </c>
      <c r="C502" s="52" t="s">
        <v>28</v>
      </c>
      <c r="D502" s="42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128"/>
      <c r="W502" s="128"/>
      <c r="X502" s="128"/>
      <c r="Y502" s="137"/>
    </row>
    <row r="503" spans="1:25" s="72" customFormat="1" hidden="1" x14ac:dyDescent="0.2">
      <c r="A503" s="28" t="s">
        <v>305</v>
      </c>
      <c r="B503" s="29">
        <v>51</v>
      </c>
      <c r="C503" s="53" t="s">
        <v>28</v>
      </c>
      <c r="D503" s="56">
        <v>3237</v>
      </c>
      <c r="E503" s="32" t="s">
        <v>36</v>
      </c>
      <c r="F503" s="32"/>
      <c r="G503" s="1">
        <v>1030000</v>
      </c>
      <c r="H503" s="59"/>
      <c r="I503" s="1">
        <v>1030000</v>
      </c>
      <c r="J503" s="59"/>
      <c r="K503" s="1">
        <v>887874.02</v>
      </c>
      <c r="L503" s="33">
        <f t="shared" si="254"/>
        <v>86.201361165048539</v>
      </c>
      <c r="M503" s="1">
        <v>700000</v>
      </c>
      <c r="N503" s="59"/>
      <c r="O503" s="1"/>
      <c r="P503" s="59"/>
      <c r="Q503" s="1">
        <v>0</v>
      </c>
      <c r="R503" s="1"/>
      <c r="S503" s="59"/>
      <c r="T503" s="1"/>
      <c r="U503" s="59"/>
      <c r="V503" s="2"/>
      <c r="W503" s="2"/>
      <c r="X503" s="2"/>
      <c r="Y503" s="138"/>
    </row>
    <row r="504" spans="1:25" s="23" customFormat="1" ht="15.75" x14ac:dyDescent="0.2">
      <c r="A504" s="392" t="s">
        <v>384</v>
      </c>
      <c r="B504" s="392"/>
      <c r="C504" s="392"/>
      <c r="D504" s="392"/>
      <c r="E504" s="392"/>
      <c r="F504" s="392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57"/>
      <c r="W504" s="57"/>
      <c r="X504" s="57"/>
      <c r="Y504" s="12"/>
    </row>
    <row r="505" spans="1:25" ht="78.75" x14ac:dyDescent="0.2">
      <c r="A505" s="387" t="s">
        <v>488</v>
      </c>
      <c r="B505" s="387"/>
      <c r="C505" s="387"/>
      <c r="D505" s="387"/>
      <c r="E505" s="20" t="s">
        <v>326</v>
      </c>
      <c r="F505" s="51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76"/>
    </row>
    <row r="506" spans="1:25" s="23" customFormat="1" ht="15.75" hidden="1" x14ac:dyDescent="0.2">
      <c r="A506" s="24" t="s">
        <v>15</v>
      </c>
      <c r="B506" s="25">
        <v>11</v>
      </c>
      <c r="C506" s="52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57"/>
      <c r="W506" s="57"/>
      <c r="X506" s="57"/>
      <c r="Y506" s="12"/>
    </row>
    <row r="507" spans="1:25" s="35" customFormat="1" hidden="1" x14ac:dyDescent="0.2">
      <c r="A507" s="28" t="s">
        <v>15</v>
      </c>
      <c r="B507" s="29">
        <v>11</v>
      </c>
      <c r="C507" s="53" t="s">
        <v>23</v>
      </c>
      <c r="D507" s="31">
        <v>3213</v>
      </c>
      <c r="E507" s="32" t="s">
        <v>112</v>
      </c>
      <c r="F507" s="32"/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  <c r="V507" s="1"/>
      <c r="W507" s="1"/>
      <c r="X507" s="1"/>
      <c r="Y507" s="74"/>
    </row>
    <row r="508" spans="1:25" s="36" customFormat="1" ht="15.75" hidden="1" x14ac:dyDescent="0.2">
      <c r="A508" s="24" t="s">
        <v>15</v>
      </c>
      <c r="B508" s="25">
        <v>11</v>
      </c>
      <c r="C508" s="52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32"/>
    </row>
    <row r="509" spans="1:25" hidden="1" x14ac:dyDescent="0.2">
      <c r="A509" s="28" t="s">
        <v>15</v>
      </c>
      <c r="B509" s="29">
        <v>11</v>
      </c>
      <c r="C509" s="53" t="s">
        <v>23</v>
      </c>
      <c r="D509" s="31">
        <v>3221</v>
      </c>
      <c r="E509" s="32" t="s">
        <v>146</v>
      </c>
      <c r="F509" s="32"/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15</v>
      </c>
      <c r="B510" s="25">
        <v>11</v>
      </c>
      <c r="C510" s="52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57"/>
      <c r="W510" s="57"/>
      <c r="X510" s="57"/>
      <c r="Y510" s="12"/>
    </row>
    <row r="511" spans="1:25" hidden="1" x14ac:dyDescent="0.2">
      <c r="A511" s="28" t="s">
        <v>15</v>
      </c>
      <c r="B511" s="29">
        <v>11</v>
      </c>
      <c r="C511" s="53" t="s">
        <v>23</v>
      </c>
      <c r="D511" s="31">
        <v>3231</v>
      </c>
      <c r="E511" s="32" t="s">
        <v>117</v>
      </c>
      <c r="F511" s="32"/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15</v>
      </c>
      <c r="B512" s="29">
        <v>11</v>
      </c>
      <c r="C512" s="53" t="s">
        <v>23</v>
      </c>
      <c r="D512" s="31">
        <v>3235</v>
      </c>
      <c r="E512" s="32" t="s">
        <v>42</v>
      </c>
      <c r="F512" s="32"/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15</v>
      </c>
      <c r="B513" s="29">
        <v>11</v>
      </c>
      <c r="C513" s="53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57"/>
      <c r="W513" s="57"/>
      <c r="X513" s="57"/>
      <c r="Y513" s="12"/>
    </row>
    <row r="514" spans="1:25" s="23" customFormat="1" ht="15.75" hidden="1" x14ac:dyDescent="0.2">
      <c r="A514" s="28" t="s">
        <v>15</v>
      </c>
      <c r="B514" s="29">
        <v>11</v>
      </c>
      <c r="C514" s="53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57"/>
      <c r="W514" s="57"/>
      <c r="X514" s="57"/>
      <c r="Y514" s="12"/>
    </row>
    <row r="515" spans="1:25" s="23" customFormat="1" ht="15.75" hidden="1" x14ac:dyDescent="0.2">
      <c r="A515" s="24" t="s">
        <v>15</v>
      </c>
      <c r="B515" s="25">
        <v>11</v>
      </c>
      <c r="C515" s="52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57"/>
      <c r="W515" s="57"/>
      <c r="X515" s="57"/>
      <c r="Y515" s="12"/>
    </row>
    <row r="516" spans="1:25" hidden="1" x14ac:dyDescent="0.2">
      <c r="A516" s="28" t="s">
        <v>15</v>
      </c>
      <c r="B516" s="29">
        <v>11</v>
      </c>
      <c r="C516" s="53" t="s">
        <v>23</v>
      </c>
      <c r="D516" s="31">
        <v>3294</v>
      </c>
      <c r="E516" s="32" t="s">
        <v>37</v>
      </c>
      <c r="F516" s="32"/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15</v>
      </c>
      <c r="B517" s="29">
        <v>11</v>
      </c>
      <c r="C517" s="53" t="s">
        <v>23</v>
      </c>
      <c r="D517" s="31">
        <v>3299</v>
      </c>
      <c r="E517" s="32" t="s">
        <v>125</v>
      </c>
      <c r="F517" s="32"/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387" t="s">
        <v>489</v>
      </c>
      <c r="B518" s="387"/>
      <c r="C518" s="387"/>
      <c r="D518" s="387"/>
      <c r="E518" s="20" t="s">
        <v>10</v>
      </c>
      <c r="F518" s="51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57"/>
      <c r="W519" s="57"/>
      <c r="X519" s="57"/>
      <c r="Y519" s="12"/>
    </row>
    <row r="520" spans="1:25" hidden="1" x14ac:dyDescent="0.2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F520" s="32"/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57"/>
      <c r="W521" s="57"/>
      <c r="X521" s="57"/>
      <c r="Y521" s="12"/>
    </row>
    <row r="522" spans="1:25" ht="35.25" hidden="1" customHeight="1" x14ac:dyDescent="0.2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F522" s="32"/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387" t="s">
        <v>490</v>
      </c>
      <c r="B523" s="387"/>
      <c r="C523" s="387"/>
      <c r="D523" s="387"/>
      <c r="E523" s="20" t="s">
        <v>283</v>
      </c>
      <c r="F523" s="51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170</v>
      </c>
      <c r="B524" s="25">
        <v>11</v>
      </c>
      <c r="C524" s="52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57"/>
      <c r="W524" s="57"/>
      <c r="X524" s="57"/>
      <c r="Y524" s="12"/>
    </row>
    <row r="525" spans="1:25" hidden="1" x14ac:dyDescent="0.2">
      <c r="A525" s="28" t="s">
        <v>170</v>
      </c>
      <c r="B525" s="29">
        <v>11</v>
      </c>
      <c r="C525" s="53" t="s">
        <v>23</v>
      </c>
      <c r="D525" s="31">
        <v>3632</v>
      </c>
      <c r="E525" s="32" t="s">
        <v>244</v>
      </c>
      <c r="F525" s="32"/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170</v>
      </c>
      <c r="B526" s="25">
        <v>11</v>
      </c>
      <c r="C526" s="52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57"/>
      <c r="W526" s="57"/>
      <c r="X526" s="57"/>
      <c r="Y526" s="12"/>
    </row>
    <row r="527" spans="1:25" ht="45" hidden="1" x14ac:dyDescent="0.2">
      <c r="A527" s="28" t="s">
        <v>170</v>
      </c>
      <c r="B527" s="29">
        <v>11</v>
      </c>
      <c r="C527" s="53" t="s">
        <v>23</v>
      </c>
      <c r="D527" s="31">
        <v>3861</v>
      </c>
      <c r="E527" s="32" t="s">
        <v>282</v>
      </c>
      <c r="F527" s="32"/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s="35" customFormat="1" ht="78.75" x14ac:dyDescent="0.2">
      <c r="A528" s="387" t="s">
        <v>491</v>
      </c>
      <c r="B528" s="387"/>
      <c r="C528" s="387"/>
      <c r="D528" s="387"/>
      <c r="E528" s="20" t="s">
        <v>5</v>
      </c>
      <c r="F528" s="51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  <c r="V528" s="1"/>
      <c r="W528" s="1"/>
      <c r="X528" s="1"/>
      <c r="Y528" s="74"/>
    </row>
    <row r="529" spans="1:25" s="36" customFormat="1" ht="15.75" hidden="1" x14ac:dyDescent="0.2">
      <c r="A529" s="24" t="s">
        <v>7</v>
      </c>
      <c r="B529" s="25">
        <v>11</v>
      </c>
      <c r="C529" s="52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32"/>
    </row>
    <row r="530" spans="1:25" s="35" customFormat="1" ht="30" hidden="1" x14ac:dyDescent="0.2">
      <c r="A530" s="28" t="s">
        <v>7</v>
      </c>
      <c r="B530" s="29">
        <v>11</v>
      </c>
      <c r="C530" s="53" t="s">
        <v>23</v>
      </c>
      <c r="D530" s="31">
        <v>3512</v>
      </c>
      <c r="E530" s="32" t="s">
        <v>140</v>
      </c>
      <c r="F530" s="32"/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  <c r="V530" s="1"/>
      <c r="W530" s="1"/>
      <c r="X530" s="1"/>
      <c r="Y530" s="74"/>
    </row>
    <row r="531" spans="1:25" s="36" customFormat="1" ht="15.75" hidden="1" x14ac:dyDescent="0.2">
      <c r="A531" s="24" t="s">
        <v>7</v>
      </c>
      <c r="B531" s="25">
        <v>11</v>
      </c>
      <c r="C531" s="52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32"/>
    </row>
    <row r="532" spans="1:25" s="35" customFormat="1" ht="45" hidden="1" x14ac:dyDescent="0.2">
      <c r="A532" s="28" t="s">
        <v>7</v>
      </c>
      <c r="B532" s="29">
        <v>11</v>
      </c>
      <c r="C532" s="53" t="s">
        <v>23</v>
      </c>
      <c r="D532" s="31">
        <v>3861</v>
      </c>
      <c r="E532" s="32" t="s">
        <v>282</v>
      </c>
      <c r="F532" s="32"/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  <c r="V532" s="1"/>
      <c r="W532" s="1"/>
      <c r="X532" s="1"/>
      <c r="Y532" s="74"/>
    </row>
    <row r="533" spans="1:25" s="36" customFormat="1" ht="78.75" x14ac:dyDescent="0.2">
      <c r="A533" s="387" t="s">
        <v>585</v>
      </c>
      <c r="B533" s="387"/>
      <c r="C533" s="387"/>
      <c r="D533" s="387"/>
      <c r="E533" s="20" t="s">
        <v>403</v>
      </c>
      <c r="F533" s="51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32"/>
    </row>
    <row r="534" spans="1:25" s="36" customFormat="1" ht="15.75" hidden="1" x14ac:dyDescent="0.2">
      <c r="A534" s="24" t="s">
        <v>402</v>
      </c>
      <c r="B534" s="25">
        <v>11</v>
      </c>
      <c r="C534" s="52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32"/>
    </row>
    <row r="535" spans="1:25" s="35" customFormat="1" hidden="1" x14ac:dyDescent="0.2">
      <c r="A535" s="28" t="s">
        <v>402</v>
      </c>
      <c r="B535" s="29">
        <v>11</v>
      </c>
      <c r="C535" s="53" t="s">
        <v>23</v>
      </c>
      <c r="D535" s="31">
        <v>4126</v>
      </c>
      <c r="E535" s="32" t="s">
        <v>4</v>
      </c>
      <c r="F535" s="32"/>
      <c r="G535" s="1"/>
      <c r="H535" s="1"/>
      <c r="I535" s="1"/>
      <c r="J535" s="1"/>
      <c r="K535" s="1"/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  <c r="V535" s="1"/>
      <c r="W535" s="1"/>
      <c r="X535" s="1"/>
      <c r="Y535" s="74"/>
    </row>
    <row r="536" spans="1:25" s="35" customFormat="1" ht="78.75" x14ac:dyDescent="0.2">
      <c r="A536" s="387" t="s">
        <v>492</v>
      </c>
      <c r="B536" s="387"/>
      <c r="C536" s="387"/>
      <c r="D536" s="387"/>
      <c r="E536" s="20" t="s">
        <v>248</v>
      </c>
      <c r="F536" s="51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  <c r="V536" s="1"/>
      <c r="W536" s="1"/>
      <c r="X536" s="1"/>
      <c r="Y536" s="74"/>
    </row>
    <row r="537" spans="1:25" s="36" customFormat="1" ht="15.75" hidden="1" x14ac:dyDescent="0.2">
      <c r="A537" s="24" t="s">
        <v>29</v>
      </c>
      <c r="B537" s="25">
        <v>11</v>
      </c>
      <c r="C537" s="52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32"/>
    </row>
    <row r="538" spans="1:25" s="35" customFormat="1" ht="30" hidden="1" x14ac:dyDescent="0.2">
      <c r="A538" s="28" t="s">
        <v>29</v>
      </c>
      <c r="B538" s="29">
        <v>11</v>
      </c>
      <c r="C538" s="53" t="s">
        <v>23</v>
      </c>
      <c r="D538" s="31">
        <v>3291</v>
      </c>
      <c r="E538" s="32" t="s">
        <v>109</v>
      </c>
      <c r="F538" s="32"/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  <c r="V538" s="1"/>
      <c r="W538" s="1"/>
      <c r="X538" s="1"/>
      <c r="Y538" s="74"/>
    </row>
    <row r="539" spans="1:25" s="23" customFormat="1" ht="78.75" x14ac:dyDescent="0.2">
      <c r="A539" s="388" t="s">
        <v>493</v>
      </c>
      <c r="B539" s="388"/>
      <c r="C539" s="388"/>
      <c r="D539" s="388"/>
      <c r="E539" s="20" t="s">
        <v>12</v>
      </c>
      <c r="F539" s="51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57"/>
      <c r="W539" s="57"/>
      <c r="X539" s="57"/>
      <c r="Y539" s="12"/>
    </row>
    <row r="540" spans="1:25" s="23" customFormat="1" ht="15.75" hidden="1" x14ac:dyDescent="0.2">
      <c r="A540" s="24" t="s">
        <v>3</v>
      </c>
      <c r="B540" s="25">
        <v>11</v>
      </c>
      <c r="C540" s="52" t="s">
        <v>23</v>
      </c>
      <c r="D540" s="42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57"/>
      <c r="W540" s="57"/>
      <c r="X540" s="57"/>
      <c r="Y540" s="12"/>
    </row>
    <row r="541" spans="1:25" hidden="1" x14ac:dyDescent="0.2">
      <c r="A541" s="28" t="s">
        <v>3</v>
      </c>
      <c r="B541" s="29">
        <v>11</v>
      </c>
      <c r="C541" s="53" t="s">
        <v>23</v>
      </c>
      <c r="D541" s="56">
        <v>3239</v>
      </c>
      <c r="E541" s="32" t="s">
        <v>150</v>
      </c>
      <c r="F541" s="32"/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387" t="s">
        <v>494</v>
      </c>
      <c r="B542" s="387"/>
      <c r="C542" s="387"/>
      <c r="D542" s="387"/>
      <c r="E542" s="20" t="s">
        <v>54</v>
      </c>
      <c r="F542" s="51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57"/>
      <c r="W542" s="57"/>
      <c r="X542" s="57"/>
      <c r="Y542" s="12"/>
    </row>
    <row r="543" spans="1:25" s="23" customFormat="1" ht="15.75" hidden="1" x14ac:dyDescent="0.2">
      <c r="A543" s="24" t="s">
        <v>171</v>
      </c>
      <c r="B543" s="25">
        <v>11</v>
      </c>
      <c r="C543" s="52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57"/>
      <c r="W543" s="57"/>
      <c r="X543" s="57"/>
      <c r="Y543" s="12"/>
    </row>
    <row r="544" spans="1:25" ht="30" hidden="1" x14ac:dyDescent="0.2">
      <c r="A544" s="28" t="s">
        <v>171</v>
      </c>
      <c r="B544" s="29">
        <v>11</v>
      </c>
      <c r="C544" s="53" t="s">
        <v>23</v>
      </c>
      <c r="D544" s="56">
        <v>3512</v>
      </c>
      <c r="E544" s="32" t="s">
        <v>140</v>
      </c>
      <c r="F544" s="32"/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404" t="s">
        <v>412</v>
      </c>
      <c r="B545" s="404"/>
      <c r="C545" s="404"/>
      <c r="D545" s="404"/>
      <c r="E545" s="40" t="s">
        <v>414</v>
      </c>
      <c r="F545" s="51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57"/>
      <c r="W545" s="57"/>
      <c r="X545" s="57"/>
      <c r="Y545" s="12"/>
    </row>
    <row r="546" spans="1:25" s="23" customFormat="1" ht="15.75" hidden="1" x14ac:dyDescent="0.2">
      <c r="A546" s="24"/>
      <c r="B546" s="25">
        <v>11</v>
      </c>
      <c r="C546" s="52" t="s">
        <v>23</v>
      </c>
      <c r="D546" s="42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57"/>
      <c r="W546" s="57"/>
      <c r="X546" s="57"/>
      <c r="Y546" s="12"/>
    </row>
    <row r="547" spans="1:25" hidden="1" x14ac:dyDescent="0.2">
      <c r="A547" s="43"/>
      <c r="B547" s="44">
        <v>11</v>
      </c>
      <c r="C547" s="63" t="s">
        <v>23</v>
      </c>
      <c r="D547" s="73">
        <v>3512</v>
      </c>
      <c r="E547" s="38"/>
      <c r="F547" s="38"/>
      <c r="G547" s="2"/>
      <c r="H547" s="2"/>
      <c r="I547" s="2"/>
      <c r="J547" s="2"/>
      <c r="K547" s="2"/>
      <c r="L547" s="68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404" t="s">
        <v>415</v>
      </c>
      <c r="B548" s="404"/>
      <c r="C548" s="404"/>
      <c r="D548" s="404"/>
      <c r="E548" s="40" t="s">
        <v>419</v>
      </c>
      <c r="F548" s="51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57"/>
      <c r="W548" s="57"/>
      <c r="X548" s="57"/>
      <c r="Y548" s="12"/>
    </row>
    <row r="549" spans="1:25" s="23" customFormat="1" ht="15.75" hidden="1" x14ac:dyDescent="0.2">
      <c r="A549" s="24"/>
      <c r="B549" s="25">
        <v>11</v>
      </c>
      <c r="C549" s="52" t="s">
        <v>23</v>
      </c>
      <c r="D549" s="42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57"/>
      <c r="W549" s="57"/>
      <c r="X549" s="57"/>
      <c r="Y549" s="12"/>
    </row>
    <row r="550" spans="1:25" hidden="1" x14ac:dyDescent="0.2">
      <c r="A550" s="43"/>
      <c r="B550" s="44">
        <v>11</v>
      </c>
      <c r="C550" s="63" t="s">
        <v>23</v>
      </c>
      <c r="D550" s="73">
        <v>3861</v>
      </c>
      <c r="E550" s="38"/>
      <c r="F550" s="38"/>
      <c r="G550" s="2"/>
      <c r="H550" s="2"/>
      <c r="I550" s="2"/>
      <c r="J550" s="2"/>
      <c r="K550" s="2"/>
      <c r="L550" s="68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387" t="s">
        <v>98</v>
      </c>
      <c r="B551" s="387"/>
      <c r="C551" s="387"/>
      <c r="D551" s="387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57"/>
      <c r="W552" s="57"/>
      <c r="X552" s="57"/>
      <c r="Y552" s="12"/>
    </row>
    <row r="553" spans="1:25" s="23" customFormat="1" ht="15.75" hidden="1" x14ac:dyDescent="0.2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57"/>
      <c r="W553" s="57"/>
      <c r="X553" s="57"/>
      <c r="Y553" s="12"/>
    </row>
    <row r="554" spans="1:25" s="23" customFormat="1" ht="15.75" hidden="1" x14ac:dyDescent="0.2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57"/>
      <c r="W554" s="57"/>
      <c r="X554" s="57"/>
      <c r="Y554" s="12"/>
    </row>
    <row r="555" spans="1:25" hidden="1" x14ac:dyDescent="0.2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F555" s="32"/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57"/>
      <c r="W556" s="57"/>
      <c r="X556" s="57"/>
      <c r="Y556" s="12"/>
    </row>
    <row r="557" spans="1:25" hidden="1" x14ac:dyDescent="0.2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F557" s="32"/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387" t="s">
        <v>218</v>
      </c>
      <c r="B558" s="387"/>
      <c r="C558" s="387"/>
      <c r="D558" s="387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57"/>
      <c r="W558" s="57"/>
      <c r="X558" s="57"/>
      <c r="Y558" s="12"/>
    </row>
    <row r="559" spans="1:25" s="23" customFormat="1" ht="15.75" hidden="1" x14ac:dyDescent="0.2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57"/>
      <c r="W559" s="57"/>
      <c r="X559" s="57"/>
      <c r="Y559" s="12"/>
    </row>
    <row r="560" spans="1:25" hidden="1" x14ac:dyDescent="0.2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F560" s="32"/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57"/>
      <c r="W561" s="57"/>
      <c r="X561" s="57"/>
      <c r="Y561" s="12"/>
    </row>
    <row r="562" spans="1:25" hidden="1" x14ac:dyDescent="0.2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F562" s="32"/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387" t="s">
        <v>587</v>
      </c>
      <c r="B563" s="388"/>
      <c r="C563" s="388"/>
      <c r="D563" s="388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57"/>
      <c r="W563" s="57"/>
      <c r="X563" s="57"/>
    </row>
    <row r="564" spans="1:25" s="12" customFormat="1" ht="15.75" hidden="1" x14ac:dyDescent="0.2">
      <c r="A564" s="24" t="s">
        <v>275</v>
      </c>
      <c r="B564" s="25">
        <v>51</v>
      </c>
      <c r="C564" s="26" t="s">
        <v>26</v>
      </c>
      <c r="D564" s="42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57"/>
      <c r="W564" s="57"/>
      <c r="X564" s="57"/>
    </row>
    <row r="565" spans="1:25" s="74" customFormat="1" hidden="1" x14ac:dyDescent="0.2">
      <c r="A565" s="28" t="s">
        <v>275</v>
      </c>
      <c r="B565" s="29">
        <v>51</v>
      </c>
      <c r="C565" s="30" t="s">
        <v>26</v>
      </c>
      <c r="D565" s="56">
        <v>3811</v>
      </c>
      <c r="E565" s="32" t="s">
        <v>141</v>
      </c>
      <c r="F565" s="32"/>
      <c r="G565" s="1">
        <v>370000</v>
      </c>
      <c r="H565" s="59"/>
      <c r="I565" s="1">
        <v>370000</v>
      </c>
      <c r="J565" s="59"/>
      <c r="K565" s="1">
        <v>185732.65</v>
      </c>
      <c r="L565" s="33">
        <f t="shared" si="288"/>
        <v>50.198013513513516</v>
      </c>
      <c r="M565" s="1">
        <v>0</v>
      </c>
      <c r="N565" s="59"/>
      <c r="O565" s="1"/>
      <c r="P565" s="59"/>
      <c r="Q565" s="1">
        <v>0</v>
      </c>
      <c r="R565" s="1"/>
      <c r="S565" s="59"/>
      <c r="T565" s="1"/>
      <c r="U565" s="59"/>
      <c r="V565" s="1"/>
      <c r="W565" s="1"/>
      <c r="X565" s="1"/>
    </row>
    <row r="566" spans="1:25" s="75" customFormat="1" ht="94.5" x14ac:dyDescent="0.2">
      <c r="A566" s="387" t="s">
        <v>586</v>
      </c>
      <c r="B566" s="388"/>
      <c r="C566" s="388"/>
      <c r="D566" s="388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76"/>
      <c r="W566" s="76"/>
      <c r="X566" s="76"/>
    </row>
    <row r="567" spans="1:25" s="12" customFormat="1" ht="15.75" hidden="1" x14ac:dyDescent="0.2">
      <c r="A567" s="24" t="s">
        <v>391</v>
      </c>
      <c r="B567" s="25">
        <v>51</v>
      </c>
      <c r="C567" s="26" t="s">
        <v>26</v>
      </c>
      <c r="D567" s="42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57"/>
      <c r="W567" s="57"/>
      <c r="X567" s="57"/>
    </row>
    <row r="568" spans="1:25" s="74" customFormat="1" hidden="1" x14ac:dyDescent="0.2">
      <c r="A568" s="28" t="s">
        <v>391</v>
      </c>
      <c r="B568" s="29">
        <v>51</v>
      </c>
      <c r="C568" s="30" t="s">
        <v>26</v>
      </c>
      <c r="D568" s="56">
        <v>3811</v>
      </c>
      <c r="E568" s="32" t="s">
        <v>141</v>
      </c>
      <c r="F568" s="32"/>
      <c r="G568" s="1">
        <v>0</v>
      </c>
      <c r="H568" s="59"/>
      <c r="I568" s="1">
        <v>0</v>
      </c>
      <c r="J568" s="59"/>
      <c r="K568" s="1">
        <v>205853.6</v>
      </c>
      <c r="L568" s="33" t="str">
        <f t="shared" si="288"/>
        <v>-</v>
      </c>
      <c r="M568" s="1">
        <v>0</v>
      </c>
      <c r="N568" s="59"/>
      <c r="O568" s="1"/>
      <c r="P568" s="59"/>
      <c r="Q568" s="1">
        <v>0</v>
      </c>
      <c r="R568" s="1"/>
      <c r="S568" s="59"/>
      <c r="T568" s="1"/>
      <c r="U568" s="59"/>
      <c r="V568" s="1"/>
      <c r="W568" s="1"/>
      <c r="X568" s="1"/>
    </row>
    <row r="569" spans="1:25" s="12" customFormat="1" ht="94.5" x14ac:dyDescent="0.2">
      <c r="A569" s="407" t="s">
        <v>495</v>
      </c>
      <c r="B569" s="404"/>
      <c r="C569" s="404"/>
      <c r="D569" s="404"/>
      <c r="E569" s="40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57"/>
      <c r="W569" s="57"/>
      <c r="X569" s="57"/>
    </row>
    <row r="570" spans="1:25" s="12" customFormat="1" ht="15.75" hidden="1" x14ac:dyDescent="0.2">
      <c r="A570" s="24" t="s">
        <v>423</v>
      </c>
      <c r="B570" s="25">
        <v>11</v>
      </c>
      <c r="C570" s="26" t="s">
        <v>26</v>
      </c>
      <c r="D570" s="42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57"/>
      <c r="W570" s="57"/>
      <c r="X570" s="57"/>
    </row>
    <row r="571" spans="1:25" s="75" customFormat="1" hidden="1" x14ac:dyDescent="0.2">
      <c r="A571" s="43" t="s">
        <v>423</v>
      </c>
      <c r="B571" s="44">
        <v>11</v>
      </c>
      <c r="C571" s="45" t="s">
        <v>26</v>
      </c>
      <c r="D571" s="73">
        <v>4126</v>
      </c>
      <c r="E571" s="38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76"/>
      <c r="W571" s="76"/>
      <c r="X571" s="76"/>
    </row>
    <row r="572" spans="1:25" s="23" customFormat="1" ht="15.75" x14ac:dyDescent="0.2">
      <c r="A572" s="392" t="s">
        <v>383</v>
      </c>
      <c r="B572" s="392"/>
      <c r="C572" s="392"/>
      <c r="D572" s="392"/>
      <c r="E572" s="392"/>
      <c r="F572" s="392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57"/>
      <c r="W572" s="57"/>
      <c r="X572" s="57"/>
      <c r="Y572" s="12"/>
    </row>
    <row r="573" spans="1:25" ht="94.5" x14ac:dyDescent="0.2">
      <c r="A573" s="387" t="s">
        <v>496</v>
      </c>
      <c r="B573" s="387"/>
      <c r="C573" s="387"/>
      <c r="D573" s="387"/>
      <c r="E573" s="20" t="s">
        <v>284</v>
      </c>
      <c r="F573" s="51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57"/>
      <c r="W574" s="57"/>
      <c r="X574" s="57"/>
      <c r="Y574" s="12"/>
    </row>
    <row r="575" spans="1:25" hidden="1" x14ac:dyDescent="0.2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F575" s="32"/>
      <c r="G575" s="76">
        <v>40000</v>
      </c>
      <c r="H575" s="76">
        <v>40000</v>
      </c>
      <c r="I575" s="76">
        <v>40000</v>
      </c>
      <c r="J575" s="76">
        <v>40000</v>
      </c>
      <c r="K575" s="76">
        <v>18768.75</v>
      </c>
      <c r="L575" s="77">
        <f t="shared" si="288"/>
        <v>46.921875</v>
      </c>
      <c r="M575" s="76">
        <v>50000</v>
      </c>
      <c r="N575" s="76">
        <v>50000</v>
      </c>
      <c r="O575" s="76">
        <v>50000</v>
      </c>
      <c r="P575" s="76">
        <f>O575</f>
        <v>50000</v>
      </c>
      <c r="Q575" s="76">
        <v>50000</v>
      </c>
      <c r="R575" s="76">
        <v>50000</v>
      </c>
      <c r="S575" s="76">
        <f>R575</f>
        <v>50000</v>
      </c>
      <c r="T575" s="76">
        <v>50000</v>
      </c>
      <c r="U575" s="76">
        <f>T575</f>
        <v>50000</v>
      </c>
    </row>
    <row r="576" spans="1:25" s="23" customFormat="1" ht="15.75" hidden="1" x14ac:dyDescent="0.2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57">
        <f>SUM(G577:G580)</f>
        <v>410000</v>
      </c>
      <c r="H576" s="57">
        <f t="shared" ref="H576:U576" si="297">SUM(H577:H580)</f>
        <v>410000</v>
      </c>
      <c r="I576" s="57">
        <f t="shared" si="297"/>
        <v>260000</v>
      </c>
      <c r="J576" s="57">
        <f t="shared" si="297"/>
        <v>260000</v>
      </c>
      <c r="K576" s="57">
        <f t="shared" si="297"/>
        <v>6313.3</v>
      </c>
      <c r="L576" s="78">
        <f t="shared" si="288"/>
        <v>2.4281923076923078</v>
      </c>
      <c r="M576" s="57">
        <f t="shared" si="297"/>
        <v>430000</v>
      </c>
      <c r="N576" s="57">
        <f t="shared" si="297"/>
        <v>430000</v>
      </c>
      <c r="O576" s="57">
        <f t="shared" si="297"/>
        <v>430000</v>
      </c>
      <c r="P576" s="57">
        <f t="shared" si="297"/>
        <v>430000</v>
      </c>
      <c r="Q576" s="57">
        <f t="shared" si="297"/>
        <v>510000</v>
      </c>
      <c r="R576" s="57">
        <f t="shared" si="297"/>
        <v>510000</v>
      </c>
      <c r="S576" s="57">
        <f t="shared" si="297"/>
        <v>510000</v>
      </c>
      <c r="T576" s="57">
        <f t="shared" si="297"/>
        <v>530000</v>
      </c>
      <c r="U576" s="57">
        <f t="shared" si="297"/>
        <v>530000</v>
      </c>
      <c r="V576" s="57"/>
      <c r="W576" s="57"/>
      <c r="X576" s="57"/>
      <c r="Y576" s="12"/>
    </row>
    <row r="577" spans="1:25" hidden="1" x14ac:dyDescent="0.2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F577" s="32"/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77">
        <f t="shared" si="288"/>
        <v>2.1888333333333332</v>
      </c>
      <c r="M577" s="76">
        <v>60000</v>
      </c>
      <c r="N577" s="76">
        <v>60000</v>
      </c>
      <c r="O577" s="1">
        <v>50000</v>
      </c>
      <c r="P577" s="76">
        <f>O577</f>
        <v>50000</v>
      </c>
      <c r="Q577" s="1">
        <v>60000</v>
      </c>
      <c r="R577" s="1">
        <v>50000</v>
      </c>
      <c r="S577" s="76">
        <f>R577</f>
        <v>50000</v>
      </c>
      <c r="T577" s="1">
        <v>50000</v>
      </c>
      <c r="U577" s="76">
        <f>T577</f>
        <v>50000</v>
      </c>
    </row>
    <row r="578" spans="1:25" s="23" customFormat="1" ht="15.75" hidden="1" x14ac:dyDescent="0.2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76">
        <v>50000</v>
      </c>
      <c r="H578" s="76">
        <v>50000</v>
      </c>
      <c r="I578" s="76">
        <v>50000</v>
      </c>
      <c r="J578" s="76">
        <v>50000</v>
      </c>
      <c r="K578" s="76">
        <v>0</v>
      </c>
      <c r="L578" s="77">
        <f t="shared" si="288"/>
        <v>0</v>
      </c>
      <c r="M578" s="76">
        <v>70000</v>
      </c>
      <c r="N578" s="76">
        <v>70000</v>
      </c>
      <c r="O578" s="76">
        <v>70000</v>
      </c>
      <c r="P578" s="76">
        <f>O578</f>
        <v>70000</v>
      </c>
      <c r="Q578" s="76">
        <v>70000</v>
      </c>
      <c r="R578" s="76">
        <v>70000</v>
      </c>
      <c r="S578" s="76">
        <f>R578</f>
        <v>70000</v>
      </c>
      <c r="T578" s="76">
        <v>70000</v>
      </c>
      <c r="U578" s="76">
        <f>T578</f>
        <v>70000</v>
      </c>
      <c r="V578" s="57"/>
      <c r="W578" s="57"/>
      <c r="X578" s="57"/>
      <c r="Y578" s="12"/>
    </row>
    <row r="579" spans="1:25" s="23" customFormat="1" ht="15.75" hidden="1" x14ac:dyDescent="0.2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76"/>
      <c r="H579" s="76"/>
      <c r="I579" s="76"/>
      <c r="J579" s="76"/>
      <c r="K579" s="76"/>
      <c r="L579" s="77"/>
      <c r="M579" s="76"/>
      <c r="N579" s="76"/>
      <c r="O579" s="76">
        <v>10000</v>
      </c>
      <c r="P579" s="76">
        <f>O579</f>
        <v>10000</v>
      </c>
      <c r="Q579" s="76"/>
      <c r="R579" s="76">
        <v>10000</v>
      </c>
      <c r="S579" s="76">
        <f>R579</f>
        <v>10000</v>
      </c>
      <c r="T579" s="76">
        <v>10000</v>
      </c>
      <c r="U579" s="76">
        <f>T579</f>
        <v>10000</v>
      </c>
      <c r="V579" s="57"/>
      <c r="W579" s="57"/>
      <c r="X579" s="57"/>
      <c r="Y579" s="12"/>
    </row>
    <row r="580" spans="1:25" s="35" customFormat="1" hidden="1" x14ac:dyDescent="0.2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F580" s="32"/>
      <c r="G580" s="76">
        <v>300000</v>
      </c>
      <c r="H580" s="76">
        <v>300000</v>
      </c>
      <c r="I580" s="76">
        <v>150000</v>
      </c>
      <c r="J580" s="76">
        <v>150000</v>
      </c>
      <c r="K580" s="76">
        <v>5000</v>
      </c>
      <c r="L580" s="77">
        <f t="shared" si="288"/>
        <v>3.3333333333333335</v>
      </c>
      <c r="M580" s="76">
        <v>300000</v>
      </c>
      <c r="N580" s="76">
        <v>300000</v>
      </c>
      <c r="O580" s="76">
        <v>300000</v>
      </c>
      <c r="P580" s="76">
        <f>O580</f>
        <v>300000</v>
      </c>
      <c r="Q580" s="76">
        <v>380000</v>
      </c>
      <c r="R580" s="76">
        <v>380000</v>
      </c>
      <c r="S580" s="76">
        <f>R580</f>
        <v>380000</v>
      </c>
      <c r="T580" s="76">
        <v>400000</v>
      </c>
      <c r="U580" s="76">
        <f>T580</f>
        <v>400000</v>
      </c>
      <c r="V580" s="1"/>
      <c r="W580" s="1"/>
      <c r="X580" s="1"/>
      <c r="Y580" s="74"/>
    </row>
    <row r="581" spans="1:25" s="36" customFormat="1" ht="15.75" hidden="1" x14ac:dyDescent="0.2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57">
        <f>SUM(G582)</f>
        <v>100000</v>
      </c>
      <c r="H581" s="57">
        <f t="shared" ref="H581:U581" si="298">SUM(H582)</f>
        <v>100000</v>
      </c>
      <c r="I581" s="57">
        <f t="shared" si="298"/>
        <v>250000</v>
      </c>
      <c r="J581" s="57">
        <f t="shared" si="298"/>
        <v>250000</v>
      </c>
      <c r="K581" s="57">
        <f t="shared" si="298"/>
        <v>85916.66</v>
      </c>
      <c r="L581" s="78">
        <f t="shared" si="288"/>
        <v>34.366664</v>
      </c>
      <c r="M581" s="57">
        <f t="shared" si="298"/>
        <v>150000</v>
      </c>
      <c r="N581" s="57">
        <f t="shared" si="298"/>
        <v>150000</v>
      </c>
      <c r="O581" s="57">
        <f t="shared" si="298"/>
        <v>150000</v>
      </c>
      <c r="P581" s="57">
        <f t="shared" si="298"/>
        <v>150000</v>
      </c>
      <c r="Q581" s="57">
        <f t="shared" si="298"/>
        <v>150000</v>
      </c>
      <c r="R581" s="57">
        <f t="shared" si="298"/>
        <v>150000</v>
      </c>
      <c r="S581" s="57">
        <f t="shared" si="298"/>
        <v>150000</v>
      </c>
      <c r="T581" s="57">
        <f t="shared" si="298"/>
        <v>200000</v>
      </c>
      <c r="U581" s="57">
        <f t="shared" si="298"/>
        <v>200000</v>
      </c>
      <c r="V581" s="21"/>
      <c r="W581" s="21"/>
      <c r="X581" s="21"/>
      <c r="Y581" s="132"/>
    </row>
    <row r="582" spans="1:25" hidden="1" x14ac:dyDescent="0.2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F582" s="32"/>
      <c r="G582" s="76">
        <v>100000</v>
      </c>
      <c r="H582" s="76">
        <v>100000</v>
      </c>
      <c r="I582" s="76">
        <v>250000</v>
      </c>
      <c r="J582" s="76">
        <v>250000</v>
      </c>
      <c r="K582" s="76">
        <v>85916.66</v>
      </c>
      <c r="L582" s="77">
        <f t="shared" si="288"/>
        <v>34.366664</v>
      </c>
      <c r="M582" s="76">
        <v>150000</v>
      </c>
      <c r="N582" s="76">
        <v>150000</v>
      </c>
      <c r="O582" s="76">
        <v>150000</v>
      </c>
      <c r="P582" s="76">
        <f>O582</f>
        <v>150000</v>
      </c>
      <c r="Q582" s="76">
        <v>150000</v>
      </c>
      <c r="R582" s="76">
        <v>150000</v>
      </c>
      <c r="S582" s="76">
        <f>R582</f>
        <v>150000</v>
      </c>
      <c r="T582" s="76">
        <v>200000</v>
      </c>
      <c r="U582" s="76">
        <f>T582</f>
        <v>200000</v>
      </c>
    </row>
    <row r="583" spans="1:25" ht="94.5" x14ac:dyDescent="0.2">
      <c r="A583" s="387" t="s">
        <v>561</v>
      </c>
      <c r="B583" s="387"/>
      <c r="C583" s="387"/>
      <c r="D583" s="387"/>
      <c r="E583" s="20" t="s">
        <v>285</v>
      </c>
      <c r="F583" s="51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36" customFormat="1" ht="15.75" hidden="1" x14ac:dyDescent="0.2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32"/>
    </row>
    <row r="585" spans="1:25" s="36" customFormat="1" ht="15.75" hidden="1" x14ac:dyDescent="0.2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32"/>
    </row>
    <row r="586" spans="1:25" s="36" customFormat="1" ht="15.75" hidden="1" x14ac:dyDescent="0.2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32"/>
    </row>
    <row r="587" spans="1:25" s="36" customFormat="1" ht="15.75" hidden="1" x14ac:dyDescent="0.2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32"/>
    </row>
    <row r="588" spans="1:25" s="36" customFormat="1" ht="15.75" hidden="1" x14ac:dyDescent="0.2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32"/>
    </row>
    <row r="589" spans="1:25" s="35" customFormat="1" hidden="1" x14ac:dyDescent="0.2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F589" s="32"/>
      <c r="G589" s="1">
        <v>750000</v>
      </c>
      <c r="H589" s="59"/>
      <c r="I589" s="1">
        <v>1735000</v>
      </c>
      <c r="J589" s="59"/>
      <c r="K589" s="1">
        <v>1254103.6499999999</v>
      </c>
      <c r="L589" s="33">
        <f t="shared" si="288"/>
        <v>72.282631123919302</v>
      </c>
      <c r="M589" s="1">
        <v>0</v>
      </c>
      <c r="N589" s="59"/>
      <c r="O589" s="1"/>
      <c r="P589" s="59"/>
      <c r="Q589" s="1">
        <v>0</v>
      </c>
      <c r="R589" s="1"/>
      <c r="S589" s="59"/>
      <c r="T589" s="1"/>
      <c r="U589" s="59"/>
      <c r="V589" s="1"/>
      <c r="W589" s="1"/>
      <c r="X589" s="1"/>
      <c r="Y589" s="74"/>
    </row>
    <row r="590" spans="1:25" s="36" customFormat="1" ht="15.75" hidden="1" x14ac:dyDescent="0.2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32"/>
    </row>
    <row r="591" spans="1:25" s="35" customFormat="1" hidden="1" x14ac:dyDescent="0.2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F591" s="32"/>
      <c r="G591" s="1">
        <v>0</v>
      </c>
      <c r="H591" s="59"/>
      <c r="I591" s="1">
        <v>360000</v>
      </c>
      <c r="J591" s="59"/>
      <c r="K591" s="1">
        <v>355403.31</v>
      </c>
      <c r="L591" s="33">
        <f t="shared" si="288"/>
        <v>98.723141666666663</v>
      </c>
      <c r="M591" s="1">
        <v>0</v>
      </c>
      <c r="N591" s="59"/>
      <c r="O591" s="1"/>
      <c r="P591" s="59"/>
      <c r="Q591" s="1">
        <v>0</v>
      </c>
      <c r="R591" s="1"/>
      <c r="S591" s="59"/>
      <c r="T591" s="1"/>
      <c r="U591" s="59"/>
      <c r="V591" s="1"/>
      <c r="W591" s="1"/>
      <c r="X591" s="1"/>
      <c r="Y591" s="74"/>
    </row>
    <row r="592" spans="1:25" s="79" customFormat="1" ht="15.75" x14ac:dyDescent="0.2">
      <c r="A592" s="406" t="s">
        <v>87</v>
      </c>
      <c r="B592" s="406"/>
      <c r="C592" s="406"/>
      <c r="D592" s="406"/>
      <c r="E592" s="406"/>
      <c r="F592" s="406"/>
      <c r="G592" s="47">
        <f>SUM(G593)</f>
        <v>3572165476</v>
      </c>
      <c r="H592" s="47">
        <f>SUM(H593)</f>
        <v>3302165613</v>
      </c>
      <c r="I592" s="47">
        <f>SUM(I593)</f>
        <v>3582423222</v>
      </c>
      <c r="J592" s="47">
        <f>SUM(J593)</f>
        <v>3313768359</v>
      </c>
      <c r="K592" s="47">
        <f>SUM(K593)</f>
        <v>2817203667.3600001</v>
      </c>
      <c r="L592" s="48">
        <f t="shared" si="288"/>
        <v>78.63961047537002</v>
      </c>
      <c r="M592" s="47">
        <f t="shared" ref="M592:U592" si="304">SUM(M593)</f>
        <v>3933537372</v>
      </c>
      <c r="N592" s="47">
        <f t="shared" si="304"/>
        <v>3332369541</v>
      </c>
      <c r="O592" s="47">
        <f t="shared" si="304"/>
        <v>3693596995.3699999</v>
      </c>
      <c r="P592" s="47">
        <f t="shared" si="304"/>
        <v>3343680325.52</v>
      </c>
      <c r="Q592" s="47">
        <f t="shared" si="304"/>
        <v>8037843129</v>
      </c>
      <c r="R592" s="47">
        <f t="shared" si="304"/>
        <v>4325385460.6700001</v>
      </c>
      <c r="S592" s="47">
        <f t="shared" si="304"/>
        <v>3295624435.6700001</v>
      </c>
      <c r="T592" s="47">
        <f t="shared" si="304"/>
        <v>4816407478</v>
      </c>
      <c r="U592" s="47">
        <f t="shared" si="304"/>
        <v>3578381690</v>
      </c>
      <c r="V592" s="129"/>
      <c r="W592" s="129"/>
      <c r="X592" s="129"/>
      <c r="Y592" s="15"/>
    </row>
    <row r="593" spans="1:25" s="35" customFormat="1" ht="15.75" x14ac:dyDescent="0.2">
      <c r="A593" s="392" t="s">
        <v>435</v>
      </c>
      <c r="B593" s="392"/>
      <c r="C593" s="392"/>
      <c r="D593" s="392"/>
      <c r="E593" s="392"/>
      <c r="F593" s="392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50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  <c r="V593" s="1"/>
      <c r="W593" s="1"/>
      <c r="X593" s="1"/>
      <c r="Y593" s="74"/>
    </row>
    <row r="594" spans="1:25" s="35" customFormat="1" ht="110.25" x14ac:dyDescent="0.2">
      <c r="A594" s="405" t="s">
        <v>442</v>
      </c>
      <c r="B594" s="405"/>
      <c r="C594" s="405"/>
      <c r="D594" s="405"/>
      <c r="E594" s="51" t="s">
        <v>443</v>
      </c>
      <c r="F594" s="51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  <c r="V594" s="1"/>
      <c r="W594" s="1"/>
      <c r="X594" s="1"/>
      <c r="Y594" s="74"/>
    </row>
    <row r="595" spans="1:25" s="35" customFormat="1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  <c r="V595" s="1"/>
      <c r="W595" s="1"/>
      <c r="X595" s="1"/>
      <c r="Y595" s="74"/>
    </row>
    <row r="596" spans="1:25" s="35" customFormat="1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1"/>
      <c r="W596" s="1"/>
      <c r="X596" s="1"/>
      <c r="Y596" s="74"/>
    </row>
    <row r="597" spans="1:25" s="35" customFormat="1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1"/>
      <c r="W597" s="1"/>
      <c r="X597" s="1"/>
      <c r="Y597" s="74"/>
    </row>
    <row r="598" spans="1:25" s="35" customFormat="1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1"/>
      <c r="W598" s="1"/>
      <c r="X598" s="1"/>
      <c r="Y598" s="74"/>
    </row>
    <row r="599" spans="1:25" s="35" customFormat="1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1"/>
      <c r="W599" s="1"/>
      <c r="X599" s="1"/>
      <c r="Y599" s="74"/>
    </row>
    <row r="600" spans="1:25" s="35" customFormat="1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1"/>
      <c r="W600" s="1"/>
      <c r="X600" s="1"/>
      <c r="Y600" s="74"/>
    </row>
    <row r="601" spans="1:25" s="35" customFormat="1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1"/>
      <c r="W601" s="1"/>
      <c r="X601" s="1"/>
      <c r="Y601" s="74"/>
    </row>
    <row r="602" spans="1:25" s="35" customFormat="1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1"/>
      <c r="W602" s="1"/>
      <c r="X602" s="1"/>
      <c r="Y602" s="74"/>
    </row>
    <row r="603" spans="1:25" s="35" customFormat="1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1"/>
      <c r="W603" s="1"/>
      <c r="X603" s="1"/>
      <c r="Y603" s="74"/>
    </row>
    <row r="604" spans="1:25" s="35" customFormat="1" ht="110.25" x14ac:dyDescent="0.2">
      <c r="A604" s="387" t="s">
        <v>497</v>
      </c>
      <c r="B604" s="387"/>
      <c r="C604" s="387"/>
      <c r="D604" s="387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  <c r="V604" s="1"/>
      <c r="W604" s="1"/>
      <c r="X604" s="1"/>
      <c r="Y604" s="74"/>
    </row>
    <row r="605" spans="1:25" s="36" customFormat="1" ht="15.75" hidden="1" x14ac:dyDescent="0.2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32"/>
    </row>
    <row r="606" spans="1:25" s="35" customFormat="1" hidden="1" x14ac:dyDescent="0.2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F606" s="32"/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  <c r="V606" s="1"/>
      <c r="W606" s="1"/>
      <c r="X606" s="1"/>
      <c r="Y606" s="74"/>
    </row>
    <row r="607" spans="1:25" s="36" customFormat="1" ht="15.75" hidden="1" x14ac:dyDescent="0.2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32"/>
    </row>
    <row r="608" spans="1:25" s="35" customFormat="1" ht="30" hidden="1" customHeight="1" x14ac:dyDescent="0.2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F608" s="32"/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  <c r="V608" s="1"/>
      <c r="W608" s="1"/>
      <c r="X608" s="1"/>
      <c r="Y608" s="74"/>
    </row>
    <row r="609" spans="1:25" s="36" customFormat="1" ht="15.75" hidden="1" x14ac:dyDescent="0.2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32"/>
    </row>
    <row r="610" spans="1:25" s="35" customFormat="1" ht="33.75" hidden="1" customHeight="1" x14ac:dyDescent="0.2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F610" s="32"/>
      <c r="G610" s="1">
        <v>6885000</v>
      </c>
      <c r="H610" s="59"/>
      <c r="I610" s="1">
        <v>6885000</v>
      </c>
      <c r="J610" s="59"/>
      <c r="K610" s="1">
        <v>6132824.5899999999</v>
      </c>
      <c r="L610" s="33">
        <f t="shared" si="288"/>
        <v>89.075157443718226</v>
      </c>
      <c r="M610" s="1">
        <v>4590000</v>
      </c>
      <c r="N610" s="59"/>
      <c r="O610" s="1">
        <v>0</v>
      </c>
      <c r="P610" s="59"/>
      <c r="Q610" s="1">
        <v>0</v>
      </c>
      <c r="R610" s="1"/>
      <c r="S610" s="59"/>
      <c r="T610" s="1">
        <v>0</v>
      </c>
      <c r="U610" s="59"/>
      <c r="V610" s="1"/>
      <c r="W610" s="1"/>
      <c r="X610" s="1"/>
      <c r="Y610" s="74"/>
    </row>
    <row r="611" spans="1:25" s="36" customFormat="1" ht="15.75" hidden="1" x14ac:dyDescent="0.2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32"/>
    </row>
    <row r="612" spans="1:25" s="35" customFormat="1" hidden="1" x14ac:dyDescent="0.2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F612" s="32"/>
      <c r="G612" s="1"/>
      <c r="H612" s="1"/>
      <c r="I612" s="1"/>
      <c r="J612" s="59"/>
      <c r="K612" s="1"/>
      <c r="L612" s="33" t="str">
        <f t="shared" si="288"/>
        <v>-</v>
      </c>
      <c r="M612" s="1"/>
      <c r="N612" s="1"/>
      <c r="O612" s="1"/>
      <c r="P612" s="59"/>
      <c r="Q612" s="1"/>
      <c r="R612" s="1"/>
      <c r="S612" s="59"/>
      <c r="T612" s="1"/>
      <c r="U612" s="59"/>
      <c r="V612" s="1"/>
      <c r="W612" s="1"/>
      <c r="X612" s="1"/>
      <c r="Y612" s="74"/>
    </row>
    <row r="613" spans="1:25" s="35" customFormat="1" ht="110.25" x14ac:dyDescent="0.2">
      <c r="A613" s="387" t="s">
        <v>498</v>
      </c>
      <c r="B613" s="387"/>
      <c r="C613" s="387"/>
      <c r="D613" s="387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  <c r="V613" s="1"/>
      <c r="W613" s="1"/>
      <c r="X613" s="1"/>
      <c r="Y613" s="74"/>
    </row>
    <row r="614" spans="1:25" s="36" customFormat="1" ht="15.75" hidden="1" x14ac:dyDescent="0.2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32"/>
    </row>
    <row r="615" spans="1:25" s="35" customFormat="1" hidden="1" x14ac:dyDescent="0.2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F615" s="32"/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  <c r="V615" s="1"/>
      <c r="W615" s="1"/>
      <c r="X615" s="1"/>
      <c r="Y615" s="74"/>
    </row>
    <row r="616" spans="1:25" s="36" customFormat="1" ht="15.75" hidden="1" x14ac:dyDescent="0.2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32"/>
    </row>
    <row r="617" spans="1:25" s="35" customFormat="1" ht="30.75" hidden="1" customHeight="1" x14ac:dyDescent="0.2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F617" s="32"/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  <c r="V617" s="1"/>
      <c r="W617" s="1"/>
      <c r="X617" s="1"/>
      <c r="Y617" s="74"/>
    </row>
    <row r="618" spans="1:25" s="36" customFormat="1" ht="15.75" hidden="1" x14ac:dyDescent="0.2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32"/>
    </row>
    <row r="619" spans="1:25" s="35" customFormat="1" ht="33" hidden="1" customHeight="1" x14ac:dyDescent="0.2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F619" s="32"/>
      <c r="G619" s="1">
        <v>3660000</v>
      </c>
      <c r="H619" s="59"/>
      <c r="I619" s="1">
        <v>3660000</v>
      </c>
      <c r="J619" s="59"/>
      <c r="K619" s="1">
        <v>0</v>
      </c>
      <c r="L619" s="33">
        <f t="shared" si="288"/>
        <v>0</v>
      </c>
      <c r="M619" s="1">
        <v>0</v>
      </c>
      <c r="N619" s="59"/>
      <c r="O619" s="1"/>
      <c r="P619" s="59"/>
      <c r="Q619" s="1">
        <v>0</v>
      </c>
      <c r="R619" s="1">
        <v>0</v>
      </c>
      <c r="S619" s="59"/>
      <c r="T619" s="1">
        <v>0</v>
      </c>
      <c r="U619" s="59"/>
      <c r="V619" s="1"/>
      <c r="W619" s="1"/>
      <c r="X619" s="1"/>
      <c r="Y619" s="74"/>
    </row>
    <row r="620" spans="1:25" s="36" customFormat="1" ht="15.75" hidden="1" x14ac:dyDescent="0.2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32"/>
    </row>
    <row r="621" spans="1:25" s="35" customFormat="1" hidden="1" x14ac:dyDescent="0.2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F621" s="32"/>
      <c r="G621" s="1"/>
      <c r="H621" s="1"/>
      <c r="I621" s="1"/>
      <c r="J621" s="59"/>
      <c r="K621" s="1"/>
      <c r="L621" s="33" t="str">
        <f t="shared" si="288"/>
        <v>-</v>
      </c>
      <c r="M621" s="1"/>
      <c r="N621" s="1"/>
      <c r="O621" s="1"/>
      <c r="P621" s="59"/>
      <c r="Q621" s="1"/>
      <c r="R621" s="1"/>
      <c r="S621" s="59"/>
      <c r="T621" s="1"/>
      <c r="U621" s="59"/>
      <c r="V621" s="1"/>
      <c r="W621" s="1"/>
      <c r="X621" s="1"/>
      <c r="Y621" s="74"/>
    </row>
    <row r="622" spans="1:25" s="35" customFormat="1" ht="110.25" x14ac:dyDescent="0.2">
      <c r="A622" s="387" t="s">
        <v>499</v>
      </c>
      <c r="B622" s="387"/>
      <c r="C622" s="387"/>
      <c r="D622" s="387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  <c r="V622" s="1"/>
      <c r="W622" s="1"/>
      <c r="X622" s="1"/>
      <c r="Y622" s="74"/>
    </row>
    <row r="623" spans="1:25" s="36" customFormat="1" ht="15.75" hidden="1" x14ac:dyDescent="0.2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32"/>
    </row>
    <row r="624" spans="1:25" s="35" customFormat="1" hidden="1" x14ac:dyDescent="0.2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F624" s="32"/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  <c r="V624" s="1"/>
      <c r="W624" s="1"/>
      <c r="X624" s="1"/>
      <c r="Y624" s="74"/>
    </row>
    <row r="625" spans="1:25" s="36" customFormat="1" ht="15.75" hidden="1" x14ac:dyDescent="0.2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32"/>
    </row>
    <row r="626" spans="1:25" s="35" customFormat="1" ht="30.75" hidden="1" customHeight="1" x14ac:dyDescent="0.2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F626" s="32"/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  <c r="V626" s="1"/>
      <c r="W626" s="1"/>
      <c r="X626" s="1"/>
      <c r="Y626" s="74"/>
    </row>
    <row r="627" spans="1:25" s="36" customFormat="1" ht="15.75" hidden="1" x14ac:dyDescent="0.2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32"/>
    </row>
    <row r="628" spans="1:25" s="35" customFormat="1" ht="34.5" hidden="1" customHeight="1" x14ac:dyDescent="0.2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F628" s="32"/>
      <c r="G628" s="1">
        <v>1275000</v>
      </c>
      <c r="H628" s="59"/>
      <c r="I628" s="1">
        <v>1275000</v>
      </c>
      <c r="J628" s="59"/>
      <c r="K628" s="1">
        <v>676762.83</v>
      </c>
      <c r="L628" s="33">
        <f t="shared" si="288"/>
        <v>53.079437647058825</v>
      </c>
      <c r="M628" s="1">
        <v>0</v>
      </c>
      <c r="N628" s="59"/>
      <c r="O628" s="1"/>
      <c r="P628" s="59"/>
      <c r="Q628" s="1">
        <v>0</v>
      </c>
      <c r="R628" s="1">
        <v>0</v>
      </c>
      <c r="S628" s="59"/>
      <c r="T628" s="1">
        <v>0</v>
      </c>
      <c r="U628" s="59"/>
      <c r="V628" s="1"/>
      <c r="W628" s="1"/>
      <c r="X628" s="1"/>
      <c r="Y628" s="74"/>
    </row>
    <row r="629" spans="1:25" s="36" customFormat="1" ht="15.75" hidden="1" x14ac:dyDescent="0.2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32"/>
    </row>
    <row r="630" spans="1:25" s="35" customFormat="1" hidden="1" x14ac:dyDescent="0.2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F630" s="32"/>
      <c r="G630" s="1"/>
      <c r="H630" s="1"/>
      <c r="I630" s="1"/>
      <c r="J630" s="59"/>
      <c r="K630" s="1"/>
      <c r="L630" s="33" t="str">
        <f t="shared" si="288"/>
        <v>-</v>
      </c>
      <c r="M630" s="1"/>
      <c r="N630" s="1"/>
      <c r="O630" s="1"/>
      <c r="P630" s="59"/>
      <c r="Q630" s="1"/>
      <c r="R630" s="1"/>
      <c r="S630" s="59"/>
      <c r="T630" s="1"/>
      <c r="U630" s="59"/>
      <c r="V630" s="1"/>
      <c r="W630" s="1"/>
      <c r="X630" s="1"/>
      <c r="Y630" s="74"/>
    </row>
    <row r="631" spans="1:25" s="35" customFormat="1" ht="110.25" x14ac:dyDescent="0.2">
      <c r="A631" s="387" t="s">
        <v>500</v>
      </c>
      <c r="B631" s="387"/>
      <c r="C631" s="387"/>
      <c r="D631" s="387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  <c r="V631" s="1"/>
      <c r="W631" s="1"/>
      <c r="X631" s="1"/>
      <c r="Y631" s="74"/>
    </row>
    <row r="632" spans="1:25" s="36" customFormat="1" ht="15.75" hidden="1" x14ac:dyDescent="0.2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32"/>
    </row>
    <row r="633" spans="1:25" s="35" customFormat="1" ht="15.75" hidden="1" x14ac:dyDescent="0.2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  <c r="V633" s="1"/>
      <c r="W633" s="1"/>
      <c r="X633" s="1"/>
      <c r="Y633" s="74"/>
    </row>
    <row r="634" spans="1:25" s="36" customFormat="1" ht="15.75" hidden="1" x14ac:dyDescent="0.2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32"/>
    </row>
    <row r="635" spans="1:25" s="35" customFormat="1" ht="31.5" hidden="1" customHeight="1" x14ac:dyDescent="0.2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F635" s="32"/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  <c r="V635" s="1"/>
      <c r="W635" s="1"/>
      <c r="X635" s="1"/>
      <c r="Y635" s="74"/>
    </row>
    <row r="636" spans="1:25" s="36" customFormat="1" ht="15.75" hidden="1" x14ac:dyDescent="0.2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32"/>
    </row>
    <row r="637" spans="1:25" s="35" customFormat="1" ht="32.25" hidden="1" customHeight="1" x14ac:dyDescent="0.2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F637" s="32"/>
      <c r="G637" s="1">
        <v>4972500</v>
      </c>
      <c r="H637" s="59"/>
      <c r="I637" s="1">
        <v>4972500</v>
      </c>
      <c r="J637" s="59"/>
      <c r="K637" s="1">
        <v>0</v>
      </c>
      <c r="L637" s="33">
        <f t="shared" si="288"/>
        <v>0</v>
      </c>
      <c r="M637" s="1">
        <v>3315000</v>
      </c>
      <c r="N637" s="59"/>
      <c r="O637" s="1">
        <v>0</v>
      </c>
      <c r="P637" s="59"/>
      <c r="Q637" s="1">
        <v>0</v>
      </c>
      <c r="R637" s="1"/>
      <c r="S637" s="59"/>
      <c r="T637" s="1">
        <v>0</v>
      </c>
      <c r="U637" s="59"/>
      <c r="V637" s="1"/>
      <c r="W637" s="1"/>
      <c r="X637" s="1"/>
      <c r="Y637" s="74"/>
    </row>
    <row r="638" spans="1:25" s="36" customFormat="1" ht="15.75" hidden="1" x14ac:dyDescent="0.2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32"/>
    </row>
    <row r="639" spans="1:25" s="35" customFormat="1" hidden="1" x14ac:dyDescent="0.2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F639" s="32"/>
      <c r="G639" s="1"/>
      <c r="H639" s="1"/>
      <c r="I639" s="1"/>
      <c r="J639" s="59"/>
      <c r="K639" s="1"/>
      <c r="L639" s="33" t="str">
        <f t="shared" si="288"/>
        <v>-</v>
      </c>
      <c r="M639" s="1"/>
      <c r="N639" s="1"/>
      <c r="O639" s="1"/>
      <c r="P639" s="59"/>
      <c r="Q639" s="1"/>
      <c r="R639" s="1"/>
      <c r="S639" s="59"/>
      <c r="T639" s="1"/>
      <c r="U639" s="59"/>
      <c r="V639" s="1"/>
      <c r="W639" s="1"/>
      <c r="X639" s="1"/>
      <c r="Y639" s="74"/>
    </row>
    <row r="640" spans="1:25" ht="110.25" x14ac:dyDescent="0.2">
      <c r="A640" s="387" t="s">
        <v>501</v>
      </c>
      <c r="B640" s="387"/>
      <c r="C640" s="387"/>
      <c r="D640" s="387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36" customFormat="1" ht="15.75" hidden="1" x14ac:dyDescent="0.2">
      <c r="A641" s="24" t="s">
        <v>156</v>
      </c>
      <c r="B641" s="25">
        <v>11</v>
      </c>
      <c r="C641" s="52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32"/>
    </row>
    <row r="642" spans="1:25" s="35" customFormat="1" ht="45" hidden="1" x14ac:dyDescent="0.2">
      <c r="A642" s="28" t="s">
        <v>156</v>
      </c>
      <c r="B642" s="29">
        <v>11</v>
      </c>
      <c r="C642" s="53" t="s">
        <v>25</v>
      </c>
      <c r="D642" s="31">
        <v>3861</v>
      </c>
      <c r="E642" s="32" t="s">
        <v>282</v>
      </c>
      <c r="F642" s="32"/>
      <c r="G642" s="54">
        <v>4950000</v>
      </c>
      <c r="H642" s="54">
        <v>4950000</v>
      </c>
      <c r="I642" s="54">
        <v>4950000</v>
      </c>
      <c r="J642" s="54">
        <v>4950000</v>
      </c>
      <c r="K642" s="54">
        <v>0</v>
      </c>
      <c r="L642" s="33">
        <f t="shared" si="328"/>
        <v>0</v>
      </c>
      <c r="M642" s="54">
        <v>3075000</v>
      </c>
      <c r="N642" s="54">
        <v>3075000</v>
      </c>
      <c r="O642" s="54">
        <v>0</v>
      </c>
      <c r="P642" s="54">
        <f>O642</f>
        <v>0</v>
      </c>
      <c r="Q642" s="54">
        <v>0</v>
      </c>
      <c r="R642" s="54">
        <v>0</v>
      </c>
      <c r="S642" s="54">
        <f>R642</f>
        <v>0</v>
      </c>
      <c r="T642" s="54">
        <v>0</v>
      </c>
      <c r="U642" s="54">
        <f>T642</f>
        <v>0</v>
      </c>
      <c r="V642" s="1"/>
      <c r="W642" s="1"/>
      <c r="X642" s="1"/>
      <c r="Y642" s="74"/>
    </row>
    <row r="643" spans="1:25" s="36" customFormat="1" ht="15.75" hidden="1" x14ac:dyDescent="0.2">
      <c r="A643" s="24" t="s">
        <v>156</v>
      </c>
      <c r="B643" s="25">
        <v>12</v>
      </c>
      <c r="C643" s="52" t="s">
        <v>25</v>
      </c>
      <c r="D643" s="27">
        <v>386</v>
      </c>
      <c r="E643" s="20"/>
      <c r="F643" s="20"/>
      <c r="G643" s="55">
        <f>SUM(G644)</f>
        <v>1552500</v>
      </c>
      <c r="H643" s="55">
        <f t="shared" ref="H643:U643" si="330">SUM(H644)</f>
        <v>1552500</v>
      </c>
      <c r="I643" s="55">
        <f t="shared" si="330"/>
        <v>1552500</v>
      </c>
      <c r="J643" s="55">
        <f t="shared" si="330"/>
        <v>1552500</v>
      </c>
      <c r="K643" s="55">
        <f t="shared" si="330"/>
        <v>1545675.17</v>
      </c>
      <c r="L643" s="22">
        <f t="shared" si="328"/>
        <v>99.560397423510466</v>
      </c>
      <c r="M643" s="55">
        <f t="shared" si="330"/>
        <v>1035000</v>
      </c>
      <c r="N643" s="55">
        <f t="shared" si="330"/>
        <v>1035000</v>
      </c>
      <c r="O643" s="55">
        <f t="shared" si="330"/>
        <v>0</v>
      </c>
      <c r="P643" s="55">
        <f t="shared" si="330"/>
        <v>0</v>
      </c>
      <c r="Q643" s="55">
        <f t="shared" si="330"/>
        <v>0</v>
      </c>
      <c r="R643" s="55">
        <f t="shared" si="330"/>
        <v>0</v>
      </c>
      <c r="S643" s="55">
        <f t="shared" si="330"/>
        <v>0</v>
      </c>
      <c r="T643" s="55">
        <f t="shared" si="330"/>
        <v>0</v>
      </c>
      <c r="U643" s="55">
        <f t="shared" si="330"/>
        <v>0</v>
      </c>
      <c r="V643" s="21"/>
      <c r="W643" s="21"/>
      <c r="X643" s="21"/>
      <c r="Y643" s="132"/>
    </row>
    <row r="644" spans="1:25" s="35" customFormat="1" ht="45" hidden="1" x14ac:dyDescent="0.2">
      <c r="A644" s="28" t="s">
        <v>156</v>
      </c>
      <c r="B644" s="29">
        <v>12</v>
      </c>
      <c r="C644" s="53" t="s">
        <v>25</v>
      </c>
      <c r="D644" s="31">
        <v>3861</v>
      </c>
      <c r="E644" s="32" t="s">
        <v>282</v>
      </c>
      <c r="F644" s="32"/>
      <c r="G644" s="54">
        <v>1552500</v>
      </c>
      <c r="H644" s="54">
        <v>1552500</v>
      </c>
      <c r="I644" s="54">
        <v>1552500</v>
      </c>
      <c r="J644" s="54">
        <v>1552500</v>
      </c>
      <c r="K644" s="54">
        <v>1545675.17</v>
      </c>
      <c r="L644" s="33">
        <f t="shared" si="328"/>
        <v>99.560397423510466</v>
      </c>
      <c r="M644" s="54">
        <v>1035000</v>
      </c>
      <c r="N644" s="54">
        <v>1035000</v>
      </c>
      <c r="O644" s="54">
        <v>0</v>
      </c>
      <c r="P644" s="54">
        <f>O644</f>
        <v>0</v>
      </c>
      <c r="Q644" s="54">
        <v>0</v>
      </c>
      <c r="R644" s="54"/>
      <c r="S644" s="54">
        <f>R644</f>
        <v>0</v>
      </c>
      <c r="T644" s="54">
        <v>0</v>
      </c>
      <c r="U644" s="54">
        <f>T644</f>
        <v>0</v>
      </c>
      <c r="V644" s="1"/>
      <c r="W644" s="1"/>
      <c r="X644" s="1"/>
      <c r="Y644" s="74"/>
    </row>
    <row r="645" spans="1:25" s="36" customFormat="1" ht="15.75" hidden="1" x14ac:dyDescent="0.2">
      <c r="A645" s="24" t="s">
        <v>156</v>
      </c>
      <c r="B645" s="25">
        <v>51</v>
      </c>
      <c r="C645" s="52" t="s">
        <v>25</v>
      </c>
      <c r="D645" s="27">
        <v>386</v>
      </c>
      <c r="E645" s="20"/>
      <c r="F645" s="20"/>
      <c r="G645" s="55">
        <f>SUM(G646)</f>
        <v>8797500</v>
      </c>
      <c r="H645" s="55">
        <f t="shared" ref="H645:U645" si="331">SUM(H646)</f>
        <v>0</v>
      </c>
      <c r="I645" s="55">
        <f t="shared" si="331"/>
        <v>8797500</v>
      </c>
      <c r="J645" s="55">
        <f t="shared" si="331"/>
        <v>0</v>
      </c>
      <c r="K645" s="55">
        <f t="shared" si="331"/>
        <v>8758825.9900000002</v>
      </c>
      <c r="L645" s="22">
        <f t="shared" si="328"/>
        <v>99.560397726626888</v>
      </c>
      <c r="M645" s="55">
        <f t="shared" si="331"/>
        <v>5865000</v>
      </c>
      <c r="N645" s="55">
        <f t="shared" si="331"/>
        <v>0</v>
      </c>
      <c r="O645" s="55">
        <f t="shared" si="331"/>
        <v>0</v>
      </c>
      <c r="P645" s="55">
        <f t="shared" si="331"/>
        <v>0</v>
      </c>
      <c r="Q645" s="55">
        <f t="shared" si="331"/>
        <v>0</v>
      </c>
      <c r="R645" s="55">
        <f t="shared" si="331"/>
        <v>0</v>
      </c>
      <c r="S645" s="55">
        <f t="shared" si="331"/>
        <v>0</v>
      </c>
      <c r="T645" s="55">
        <f t="shared" si="331"/>
        <v>0</v>
      </c>
      <c r="U645" s="55">
        <f t="shared" si="331"/>
        <v>0</v>
      </c>
      <c r="V645" s="21"/>
      <c r="W645" s="21"/>
      <c r="X645" s="21"/>
      <c r="Y645" s="132"/>
    </row>
    <row r="646" spans="1:25" s="35" customFormat="1" ht="45" hidden="1" x14ac:dyDescent="0.2">
      <c r="A646" s="28" t="s">
        <v>156</v>
      </c>
      <c r="B646" s="29">
        <v>51</v>
      </c>
      <c r="C646" s="53" t="s">
        <v>25</v>
      </c>
      <c r="D646" s="31">
        <v>3861</v>
      </c>
      <c r="E646" s="32" t="s">
        <v>282</v>
      </c>
      <c r="F646" s="32"/>
      <c r="G646" s="54">
        <v>8797500</v>
      </c>
      <c r="H646" s="80"/>
      <c r="I646" s="54">
        <v>8797500</v>
      </c>
      <c r="J646" s="59"/>
      <c r="K646" s="54">
        <v>8758825.9900000002</v>
      </c>
      <c r="L646" s="33">
        <f t="shared" si="328"/>
        <v>99.560397726626888</v>
      </c>
      <c r="M646" s="54">
        <v>5865000</v>
      </c>
      <c r="N646" s="80"/>
      <c r="O646" s="54">
        <v>0</v>
      </c>
      <c r="P646" s="59"/>
      <c r="Q646" s="54">
        <v>0</v>
      </c>
      <c r="R646" s="54"/>
      <c r="S646" s="59"/>
      <c r="T646" s="54">
        <v>0</v>
      </c>
      <c r="U646" s="59"/>
      <c r="V646" s="1"/>
      <c r="W646" s="1"/>
      <c r="X646" s="1"/>
      <c r="Y646" s="74"/>
    </row>
    <row r="647" spans="1:25" s="36" customFormat="1" ht="15.75" hidden="1" x14ac:dyDescent="0.2">
      <c r="A647" s="24" t="s">
        <v>156</v>
      </c>
      <c r="B647" s="25">
        <v>563</v>
      </c>
      <c r="C647" s="52" t="s">
        <v>25</v>
      </c>
      <c r="D647" s="27">
        <v>386</v>
      </c>
      <c r="E647" s="20"/>
      <c r="F647" s="20"/>
      <c r="G647" s="55"/>
      <c r="H647" s="55"/>
      <c r="I647" s="55">
        <f>I648</f>
        <v>0</v>
      </c>
      <c r="J647" s="55">
        <f t="shared" ref="J647:U647" si="332">J648</f>
        <v>0</v>
      </c>
      <c r="K647" s="55">
        <f t="shared" si="332"/>
        <v>0</v>
      </c>
      <c r="L647" s="22" t="str">
        <f t="shared" si="328"/>
        <v>-</v>
      </c>
      <c r="M647" s="55">
        <f t="shared" si="332"/>
        <v>0</v>
      </c>
      <c r="N647" s="55">
        <f t="shared" si="332"/>
        <v>0</v>
      </c>
      <c r="O647" s="55">
        <f t="shared" si="332"/>
        <v>0</v>
      </c>
      <c r="P647" s="55">
        <f t="shared" si="332"/>
        <v>0</v>
      </c>
      <c r="Q647" s="55">
        <f t="shared" si="332"/>
        <v>0</v>
      </c>
      <c r="R647" s="55">
        <f t="shared" si="332"/>
        <v>0</v>
      </c>
      <c r="S647" s="55">
        <f t="shared" si="332"/>
        <v>0</v>
      </c>
      <c r="T647" s="55">
        <f t="shared" si="332"/>
        <v>0</v>
      </c>
      <c r="U647" s="55">
        <f t="shared" si="332"/>
        <v>0</v>
      </c>
      <c r="V647" s="21"/>
      <c r="W647" s="21"/>
      <c r="X647" s="21"/>
      <c r="Y647" s="132"/>
    </row>
    <row r="648" spans="1:25" s="35" customFormat="1" ht="45" hidden="1" x14ac:dyDescent="0.2">
      <c r="A648" s="28" t="s">
        <v>156</v>
      </c>
      <c r="B648" s="29">
        <v>563</v>
      </c>
      <c r="C648" s="53" t="s">
        <v>25</v>
      </c>
      <c r="D648" s="31">
        <v>3861</v>
      </c>
      <c r="E648" s="32" t="s">
        <v>282</v>
      </c>
      <c r="F648" s="32"/>
      <c r="G648" s="54"/>
      <c r="H648" s="54"/>
      <c r="I648" s="54"/>
      <c r="J648" s="59"/>
      <c r="K648" s="54"/>
      <c r="L648" s="33" t="str">
        <f t="shared" si="328"/>
        <v>-</v>
      </c>
      <c r="M648" s="54"/>
      <c r="N648" s="54"/>
      <c r="O648" s="54"/>
      <c r="P648" s="59"/>
      <c r="Q648" s="54"/>
      <c r="R648" s="54"/>
      <c r="S648" s="59"/>
      <c r="T648" s="54"/>
      <c r="U648" s="59"/>
      <c r="V648" s="1"/>
      <c r="W648" s="1"/>
      <c r="X648" s="1"/>
      <c r="Y648" s="74"/>
    </row>
    <row r="649" spans="1:25" s="36" customFormat="1" ht="110.25" x14ac:dyDescent="0.2">
      <c r="A649" s="387" t="s">
        <v>502</v>
      </c>
      <c r="B649" s="387"/>
      <c r="C649" s="387"/>
      <c r="D649" s="387"/>
      <c r="E649" s="20" t="s">
        <v>374</v>
      </c>
      <c r="F649" s="20" t="s">
        <v>249</v>
      </c>
      <c r="G649" s="55">
        <f>G650+G652+G654+G656</f>
        <v>8400000</v>
      </c>
      <c r="H649" s="55">
        <f>H650+H652+H654+H656</f>
        <v>1260000</v>
      </c>
      <c r="I649" s="55">
        <f>I650+I652+I654+I656+I658+I660</f>
        <v>8400000</v>
      </c>
      <c r="J649" s="55">
        <f t="shared" ref="J649:U649" si="333">J650+J652+J654+J656+J658+J660</f>
        <v>1260000</v>
      </c>
      <c r="K649" s="55">
        <f t="shared" si="333"/>
        <v>0</v>
      </c>
      <c r="L649" s="22">
        <f t="shared" si="328"/>
        <v>0</v>
      </c>
      <c r="M649" s="55">
        <f t="shared" si="333"/>
        <v>0</v>
      </c>
      <c r="N649" s="55">
        <f t="shared" si="333"/>
        <v>0</v>
      </c>
      <c r="O649" s="55">
        <f t="shared" si="333"/>
        <v>0</v>
      </c>
      <c r="P649" s="55">
        <f t="shared" si="333"/>
        <v>0</v>
      </c>
      <c r="Q649" s="55">
        <f t="shared" si="333"/>
        <v>3600000</v>
      </c>
      <c r="R649" s="55">
        <f t="shared" si="333"/>
        <v>0</v>
      </c>
      <c r="S649" s="55">
        <f t="shared" si="333"/>
        <v>0</v>
      </c>
      <c r="T649" s="55">
        <f t="shared" si="333"/>
        <v>0</v>
      </c>
      <c r="U649" s="55">
        <f t="shared" si="333"/>
        <v>0</v>
      </c>
      <c r="V649" s="21"/>
      <c r="W649" s="21"/>
      <c r="X649" s="21"/>
      <c r="Y649" s="132"/>
    </row>
    <row r="650" spans="1:25" s="36" customFormat="1" ht="15.75" hidden="1" x14ac:dyDescent="0.2">
      <c r="A650" s="24" t="s">
        <v>339</v>
      </c>
      <c r="B650" s="25">
        <v>12</v>
      </c>
      <c r="C650" s="24" t="s">
        <v>25</v>
      </c>
      <c r="D650" s="42">
        <v>323</v>
      </c>
      <c r="E650" s="20"/>
      <c r="F650" s="20"/>
      <c r="G650" s="55">
        <f>SUM(G651)</f>
        <v>810000</v>
      </c>
      <c r="H650" s="55">
        <f t="shared" ref="H650:U650" si="334">SUM(H651)</f>
        <v>810000</v>
      </c>
      <c r="I650" s="55">
        <f t="shared" si="334"/>
        <v>810000</v>
      </c>
      <c r="J650" s="55">
        <f t="shared" si="334"/>
        <v>810000</v>
      </c>
      <c r="K650" s="55">
        <f t="shared" si="334"/>
        <v>0</v>
      </c>
      <c r="L650" s="22">
        <f t="shared" si="328"/>
        <v>0</v>
      </c>
      <c r="M650" s="55">
        <f t="shared" si="334"/>
        <v>0</v>
      </c>
      <c r="N650" s="55">
        <f t="shared" si="334"/>
        <v>0</v>
      </c>
      <c r="O650" s="55">
        <f t="shared" si="334"/>
        <v>0</v>
      </c>
      <c r="P650" s="55">
        <f t="shared" si="334"/>
        <v>0</v>
      </c>
      <c r="Q650" s="55">
        <f t="shared" si="334"/>
        <v>540000</v>
      </c>
      <c r="R650" s="55">
        <f t="shared" si="334"/>
        <v>0</v>
      </c>
      <c r="S650" s="55">
        <f t="shared" si="334"/>
        <v>0</v>
      </c>
      <c r="T650" s="55">
        <f t="shared" si="334"/>
        <v>0</v>
      </c>
      <c r="U650" s="55">
        <f t="shared" si="334"/>
        <v>0</v>
      </c>
      <c r="V650" s="21"/>
      <c r="W650" s="21"/>
      <c r="X650" s="21"/>
      <c r="Y650" s="132"/>
    </row>
    <row r="651" spans="1:25" s="36" customFormat="1" ht="15.75" hidden="1" x14ac:dyDescent="0.2">
      <c r="A651" s="28" t="s">
        <v>339</v>
      </c>
      <c r="B651" s="29">
        <v>12</v>
      </c>
      <c r="C651" s="28" t="s">
        <v>25</v>
      </c>
      <c r="D651" s="56">
        <v>3238</v>
      </c>
      <c r="E651" s="32" t="s">
        <v>122</v>
      </c>
      <c r="F651" s="32"/>
      <c r="G651" s="54">
        <v>810000</v>
      </c>
      <c r="H651" s="54">
        <v>810000</v>
      </c>
      <c r="I651" s="54">
        <v>810000</v>
      </c>
      <c r="J651" s="54">
        <v>810000</v>
      </c>
      <c r="K651" s="54">
        <v>0</v>
      </c>
      <c r="L651" s="33">
        <f t="shared" si="328"/>
        <v>0</v>
      </c>
      <c r="M651" s="54">
        <v>0</v>
      </c>
      <c r="N651" s="54">
        <v>0</v>
      </c>
      <c r="O651" s="54"/>
      <c r="P651" s="54">
        <f>O651</f>
        <v>0</v>
      </c>
      <c r="Q651" s="54">
        <v>540000</v>
      </c>
      <c r="R651" s="54"/>
      <c r="S651" s="54">
        <f>R651</f>
        <v>0</v>
      </c>
      <c r="T651" s="54"/>
      <c r="U651" s="54">
        <f>T651</f>
        <v>0</v>
      </c>
      <c r="V651" s="21"/>
      <c r="W651" s="21"/>
      <c r="X651" s="21"/>
      <c r="Y651" s="132"/>
    </row>
    <row r="652" spans="1:25" s="36" customFormat="1" ht="15.75" hidden="1" x14ac:dyDescent="0.2">
      <c r="A652" s="24" t="s">
        <v>339</v>
      </c>
      <c r="B652" s="25">
        <v>12</v>
      </c>
      <c r="C652" s="24" t="s">
        <v>25</v>
      </c>
      <c r="D652" s="42">
        <v>422</v>
      </c>
      <c r="E652" s="20"/>
      <c r="F652" s="20"/>
      <c r="G652" s="55">
        <f>SUM(G653)</f>
        <v>450000</v>
      </c>
      <c r="H652" s="55">
        <f t="shared" ref="H652:U652" si="335">SUM(H653)</f>
        <v>450000</v>
      </c>
      <c r="I652" s="55">
        <f t="shared" si="335"/>
        <v>450000</v>
      </c>
      <c r="J652" s="55">
        <f t="shared" si="335"/>
        <v>450000</v>
      </c>
      <c r="K652" s="55">
        <f t="shared" si="335"/>
        <v>0</v>
      </c>
      <c r="L652" s="22">
        <f t="shared" si="328"/>
        <v>0</v>
      </c>
      <c r="M652" s="55">
        <f t="shared" si="335"/>
        <v>0</v>
      </c>
      <c r="N652" s="55">
        <f t="shared" si="335"/>
        <v>0</v>
      </c>
      <c r="O652" s="55">
        <f t="shared" si="335"/>
        <v>0</v>
      </c>
      <c r="P652" s="55">
        <f t="shared" si="335"/>
        <v>0</v>
      </c>
      <c r="Q652" s="55">
        <f t="shared" si="335"/>
        <v>0</v>
      </c>
      <c r="R652" s="55">
        <f t="shared" si="335"/>
        <v>0</v>
      </c>
      <c r="S652" s="55">
        <f t="shared" si="335"/>
        <v>0</v>
      </c>
      <c r="T652" s="55">
        <f t="shared" si="335"/>
        <v>0</v>
      </c>
      <c r="U652" s="55">
        <f t="shared" si="335"/>
        <v>0</v>
      </c>
      <c r="V652" s="21"/>
      <c r="W652" s="21"/>
      <c r="X652" s="21"/>
      <c r="Y652" s="132"/>
    </row>
    <row r="653" spans="1:25" s="35" customFormat="1" hidden="1" x14ac:dyDescent="0.2">
      <c r="A653" s="28" t="s">
        <v>339</v>
      </c>
      <c r="B653" s="29">
        <v>12</v>
      </c>
      <c r="C653" s="28" t="s">
        <v>25</v>
      </c>
      <c r="D653" s="56">
        <v>4222</v>
      </c>
      <c r="E653" s="32" t="s">
        <v>130</v>
      </c>
      <c r="F653" s="32"/>
      <c r="G653" s="54">
        <v>450000</v>
      </c>
      <c r="H653" s="54">
        <v>450000</v>
      </c>
      <c r="I653" s="54">
        <v>450000</v>
      </c>
      <c r="J653" s="54">
        <v>450000</v>
      </c>
      <c r="K653" s="54">
        <v>0</v>
      </c>
      <c r="L653" s="33">
        <f t="shared" si="328"/>
        <v>0</v>
      </c>
      <c r="M653" s="54">
        <v>0</v>
      </c>
      <c r="N653" s="54">
        <v>0</v>
      </c>
      <c r="O653" s="54"/>
      <c r="P653" s="54">
        <f>O653</f>
        <v>0</v>
      </c>
      <c r="Q653" s="54">
        <v>0</v>
      </c>
      <c r="R653" s="54"/>
      <c r="S653" s="54">
        <f>R653</f>
        <v>0</v>
      </c>
      <c r="T653" s="54"/>
      <c r="U653" s="54">
        <f>T653</f>
        <v>0</v>
      </c>
      <c r="V653" s="1"/>
      <c r="W653" s="1"/>
      <c r="X653" s="1"/>
      <c r="Y653" s="74"/>
    </row>
    <row r="654" spans="1:25" s="36" customFormat="1" ht="15.75" hidden="1" x14ac:dyDescent="0.2">
      <c r="A654" s="24" t="s">
        <v>339</v>
      </c>
      <c r="B654" s="25">
        <v>51</v>
      </c>
      <c r="C654" s="24" t="s">
        <v>25</v>
      </c>
      <c r="D654" s="42">
        <v>323</v>
      </c>
      <c r="E654" s="20"/>
      <c r="F654" s="20"/>
      <c r="G654" s="55">
        <f>SUM(G655)</f>
        <v>4590000</v>
      </c>
      <c r="H654" s="55">
        <f t="shared" ref="H654:U654" si="336">SUM(H655)</f>
        <v>0</v>
      </c>
      <c r="I654" s="55">
        <f t="shared" si="336"/>
        <v>4590000</v>
      </c>
      <c r="J654" s="55">
        <f t="shared" si="336"/>
        <v>0</v>
      </c>
      <c r="K654" s="55">
        <f t="shared" si="336"/>
        <v>0</v>
      </c>
      <c r="L654" s="22">
        <f t="shared" si="328"/>
        <v>0</v>
      </c>
      <c r="M654" s="55">
        <f t="shared" si="336"/>
        <v>0</v>
      </c>
      <c r="N654" s="55">
        <f t="shared" si="336"/>
        <v>0</v>
      </c>
      <c r="O654" s="55">
        <f t="shared" si="336"/>
        <v>0</v>
      </c>
      <c r="P654" s="55">
        <f t="shared" si="336"/>
        <v>0</v>
      </c>
      <c r="Q654" s="55">
        <f t="shared" si="336"/>
        <v>3060000</v>
      </c>
      <c r="R654" s="55">
        <f t="shared" si="336"/>
        <v>0</v>
      </c>
      <c r="S654" s="55">
        <f t="shared" si="336"/>
        <v>0</v>
      </c>
      <c r="T654" s="55">
        <f t="shared" si="336"/>
        <v>0</v>
      </c>
      <c r="U654" s="55">
        <f t="shared" si="336"/>
        <v>0</v>
      </c>
      <c r="V654" s="21"/>
      <c r="W654" s="21"/>
      <c r="X654" s="21"/>
      <c r="Y654" s="132"/>
    </row>
    <row r="655" spans="1:25" s="35" customFormat="1" hidden="1" x14ac:dyDescent="0.2">
      <c r="A655" s="28" t="s">
        <v>339</v>
      </c>
      <c r="B655" s="29">
        <v>51</v>
      </c>
      <c r="C655" s="28" t="s">
        <v>25</v>
      </c>
      <c r="D655" s="56">
        <v>3238</v>
      </c>
      <c r="E655" s="32" t="s">
        <v>122</v>
      </c>
      <c r="F655" s="32"/>
      <c r="G655" s="54">
        <v>4590000</v>
      </c>
      <c r="H655" s="80"/>
      <c r="I655" s="54">
        <v>4590000</v>
      </c>
      <c r="J655" s="59"/>
      <c r="K655" s="54">
        <v>0</v>
      </c>
      <c r="L655" s="33">
        <f t="shared" si="328"/>
        <v>0</v>
      </c>
      <c r="M655" s="54">
        <v>0</v>
      </c>
      <c r="N655" s="80"/>
      <c r="O655" s="54"/>
      <c r="P655" s="59"/>
      <c r="Q655" s="54">
        <v>3060000</v>
      </c>
      <c r="R655" s="54"/>
      <c r="S655" s="59"/>
      <c r="T655" s="54"/>
      <c r="U655" s="59"/>
      <c r="V655" s="1"/>
      <c r="W655" s="1"/>
      <c r="X655" s="1"/>
      <c r="Y655" s="74"/>
    </row>
    <row r="656" spans="1:25" s="36" customFormat="1" ht="15.75" hidden="1" x14ac:dyDescent="0.2">
      <c r="A656" s="24" t="s">
        <v>339</v>
      </c>
      <c r="B656" s="25">
        <v>51</v>
      </c>
      <c r="C656" s="24" t="s">
        <v>25</v>
      </c>
      <c r="D656" s="42">
        <v>422</v>
      </c>
      <c r="E656" s="20"/>
      <c r="F656" s="20"/>
      <c r="G656" s="55">
        <f>SUM(G657)</f>
        <v>2550000</v>
      </c>
      <c r="H656" s="55">
        <f t="shared" ref="H656:U656" si="337">SUM(H657)</f>
        <v>0</v>
      </c>
      <c r="I656" s="55">
        <f t="shared" si="337"/>
        <v>2550000</v>
      </c>
      <c r="J656" s="55">
        <f t="shared" si="337"/>
        <v>0</v>
      </c>
      <c r="K656" s="55">
        <f t="shared" si="337"/>
        <v>0</v>
      </c>
      <c r="L656" s="22">
        <f t="shared" si="328"/>
        <v>0</v>
      </c>
      <c r="M656" s="55">
        <f t="shared" si="337"/>
        <v>0</v>
      </c>
      <c r="N656" s="55">
        <f t="shared" si="337"/>
        <v>0</v>
      </c>
      <c r="O656" s="55">
        <f t="shared" si="337"/>
        <v>0</v>
      </c>
      <c r="P656" s="55">
        <f t="shared" si="337"/>
        <v>0</v>
      </c>
      <c r="Q656" s="55">
        <f t="shared" si="337"/>
        <v>0</v>
      </c>
      <c r="R656" s="55">
        <f t="shared" si="337"/>
        <v>0</v>
      </c>
      <c r="S656" s="55">
        <f t="shared" si="337"/>
        <v>0</v>
      </c>
      <c r="T656" s="55">
        <f t="shared" si="337"/>
        <v>0</v>
      </c>
      <c r="U656" s="55">
        <f t="shared" si="337"/>
        <v>0</v>
      </c>
      <c r="V656" s="21"/>
      <c r="W656" s="21"/>
      <c r="X656" s="21"/>
      <c r="Y656" s="132"/>
    </row>
    <row r="657" spans="1:25" s="36" customFormat="1" ht="15.75" hidden="1" x14ac:dyDescent="0.2">
      <c r="A657" s="28" t="s">
        <v>339</v>
      </c>
      <c r="B657" s="29">
        <v>51</v>
      </c>
      <c r="C657" s="28" t="s">
        <v>25</v>
      </c>
      <c r="D657" s="56">
        <v>4222</v>
      </c>
      <c r="E657" s="32" t="s">
        <v>130</v>
      </c>
      <c r="F657" s="32"/>
      <c r="G657" s="54">
        <v>2550000</v>
      </c>
      <c r="H657" s="80"/>
      <c r="I657" s="54">
        <v>2550000</v>
      </c>
      <c r="J657" s="59"/>
      <c r="K657" s="54">
        <v>0</v>
      </c>
      <c r="L657" s="33">
        <f t="shared" si="328"/>
        <v>0</v>
      </c>
      <c r="M657" s="54">
        <v>0</v>
      </c>
      <c r="N657" s="80"/>
      <c r="O657" s="54"/>
      <c r="P657" s="59"/>
      <c r="Q657" s="54">
        <v>0</v>
      </c>
      <c r="R657" s="54"/>
      <c r="S657" s="59"/>
      <c r="T657" s="54"/>
      <c r="U657" s="59"/>
      <c r="V657" s="21"/>
      <c r="W657" s="21"/>
      <c r="X657" s="21"/>
      <c r="Y657" s="132"/>
    </row>
    <row r="658" spans="1:25" s="36" customFormat="1" ht="15.75" hidden="1" x14ac:dyDescent="0.2">
      <c r="A658" s="24" t="s">
        <v>339</v>
      </c>
      <c r="B658" s="25">
        <v>563</v>
      </c>
      <c r="C658" s="24" t="s">
        <v>25</v>
      </c>
      <c r="D658" s="42">
        <v>323</v>
      </c>
      <c r="E658" s="20"/>
      <c r="F658" s="20"/>
      <c r="G658" s="55"/>
      <c r="H658" s="55"/>
      <c r="I658" s="55">
        <f>I659</f>
        <v>0</v>
      </c>
      <c r="J658" s="55">
        <f t="shared" ref="J658:U658" si="338">J659</f>
        <v>0</v>
      </c>
      <c r="K658" s="55">
        <f t="shared" si="338"/>
        <v>0</v>
      </c>
      <c r="L658" s="22" t="str">
        <f t="shared" si="328"/>
        <v>-</v>
      </c>
      <c r="M658" s="55">
        <f t="shared" si="338"/>
        <v>0</v>
      </c>
      <c r="N658" s="55">
        <f t="shared" si="338"/>
        <v>0</v>
      </c>
      <c r="O658" s="55">
        <f t="shared" si="338"/>
        <v>0</v>
      </c>
      <c r="P658" s="55">
        <f t="shared" si="338"/>
        <v>0</v>
      </c>
      <c r="Q658" s="55">
        <f t="shared" si="338"/>
        <v>0</v>
      </c>
      <c r="R658" s="55">
        <f t="shared" si="338"/>
        <v>0</v>
      </c>
      <c r="S658" s="55">
        <f t="shared" si="338"/>
        <v>0</v>
      </c>
      <c r="T658" s="55">
        <f t="shared" si="338"/>
        <v>0</v>
      </c>
      <c r="U658" s="55">
        <f t="shared" si="338"/>
        <v>0</v>
      </c>
      <c r="V658" s="21"/>
      <c r="W658" s="21"/>
      <c r="X658" s="21"/>
      <c r="Y658" s="132"/>
    </row>
    <row r="659" spans="1:25" s="36" customFormat="1" ht="15.75" hidden="1" x14ac:dyDescent="0.2">
      <c r="A659" s="28" t="s">
        <v>339</v>
      </c>
      <c r="B659" s="29">
        <v>563</v>
      </c>
      <c r="C659" s="28" t="s">
        <v>25</v>
      </c>
      <c r="D659" s="56">
        <v>3238</v>
      </c>
      <c r="E659" s="32" t="s">
        <v>122</v>
      </c>
      <c r="F659" s="32"/>
      <c r="G659" s="54"/>
      <c r="H659" s="54"/>
      <c r="I659" s="54"/>
      <c r="J659" s="59"/>
      <c r="K659" s="54"/>
      <c r="L659" s="33" t="str">
        <f t="shared" si="328"/>
        <v>-</v>
      </c>
      <c r="M659" s="54"/>
      <c r="N659" s="54"/>
      <c r="O659" s="54"/>
      <c r="P659" s="59"/>
      <c r="Q659" s="54"/>
      <c r="R659" s="54"/>
      <c r="S659" s="59"/>
      <c r="T659" s="54"/>
      <c r="U659" s="59"/>
      <c r="V659" s="21"/>
      <c r="W659" s="21"/>
      <c r="X659" s="21"/>
      <c r="Y659" s="132"/>
    </row>
    <row r="660" spans="1:25" s="36" customFormat="1" ht="15.75" hidden="1" x14ac:dyDescent="0.2">
      <c r="A660" s="24" t="s">
        <v>339</v>
      </c>
      <c r="B660" s="25">
        <v>563</v>
      </c>
      <c r="C660" s="24" t="s">
        <v>25</v>
      </c>
      <c r="D660" s="42">
        <v>422</v>
      </c>
      <c r="E660" s="20"/>
      <c r="F660" s="20"/>
      <c r="G660" s="55"/>
      <c r="H660" s="55"/>
      <c r="I660" s="55">
        <f>I661</f>
        <v>0</v>
      </c>
      <c r="J660" s="55">
        <f t="shared" ref="J660:U660" si="339">J661</f>
        <v>0</v>
      </c>
      <c r="K660" s="55">
        <f t="shared" si="339"/>
        <v>0</v>
      </c>
      <c r="L660" s="22" t="str">
        <f t="shared" si="328"/>
        <v>-</v>
      </c>
      <c r="M660" s="55">
        <f t="shared" si="339"/>
        <v>0</v>
      </c>
      <c r="N660" s="55">
        <f t="shared" si="339"/>
        <v>0</v>
      </c>
      <c r="O660" s="55">
        <f t="shared" si="339"/>
        <v>0</v>
      </c>
      <c r="P660" s="55">
        <f t="shared" si="339"/>
        <v>0</v>
      </c>
      <c r="Q660" s="55">
        <f t="shared" si="339"/>
        <v>0</v>
      </c>
      <c r="R660" s="55">
        <f t="shared" si="339"/>
        <v>0</v>
      </c>
      <c r="S660" s="55">
        <f t="shared" si="339"/>
        <v>0</v>
      </c>
      <c r="T660" s="55">
        <f t="shared" si="339"/>
        <v>0</v>
      </c>
      <c r="U660" s="55">
        <f t="shared" si="339"/>
        <v>0</v>
      </c>
      <c r="V660" s="21"/>
      <c r="W660" s="21"/>
      <c r="X660" s="21"/>
      <c r="Y660" s="132"/>
    </row>
    <row r="661" spans="1:25" s="36" customFormat="1" ht="15.75" hidden="1" x14ac:dyDescent="0.2">
      <c r="A661" s="28" t="s">
        <v>339</v>
      </c>
      <c r="B661" s="29">
        <v>563</v>
      </c>
      <c r="C661" s="28" t="s">
        <v>25</v>
      </c>
      <c r="D661" s="56">
        <v>4222</v>
      </c>
      <c r="E661" s="32" t="s">
        <v>130</v>
      </c>
      <c r="F661" s="32"/>
      <c r="G661" s="54"/>
      <c r="H661" s="54"/>
      <c r="I661" s="54"/>
      <c r="J661" s="59"/>
      <c r="K661" s="54"/>
      <c r="L661" s="33" t="str">
        <f t="shared" si="328"/>
        <v>-</v>
      </c>
      <c r="M661" s="54"/>
      <c r="N661" s="54"/>
      <c r="O661" s="54"/>
      <c r="P661" s="59"/>
      <c r="Q661" s="54"/>
      <c r="R661" s="54"/>
      <c r="S661" s="59"/>
      <c r="T661" s="54"/>
      <c r="U661" s="59"/>
      <c r="V661" s="21"/>
      <c r="W661" s="21"/>
      <c r="X661" s="21"/>
      <c r="Y661" s="132"/>
    </row>
    <row r="662" spans="1:25" s="36" customFormat="1" ht="86.25" customHeight="1" x14ac:dyDescent="0.2">
      <c r="A662" s="387" t="s">
        <v>503</v>
      </c>
      <c r="B662" s="387"/>
      <c r="C662" s="387"/>
      <c r="D662" s="387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32"/>
    </row>
    <row r="663" spans="1:25" s="36" customFormat="1" ht="15.75" hidden="1" x14ac:dyDescent="0.2">
      <c r="A663" s="24" t="s">
        <v>105</v>
      </c>
      <c r="B663" s="25">
        <v>11</v>
      </c>
      <c r="C663" s="52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32"/>
    </row>
    <row r="664" spans="1:25" s="35" customFormat="1" ht="48.75" hidden="1" customHeight="1" x14ac:dyDescent="0.2">
      <c r="A664" s="28" t="s">
        <v>105</v>
      </c>
      <c r="B664" s="29">
        <v>11</v>
      </c>
      <c r="C664" s="53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  <c r="V664" s="1"/>
      <c r="W664" s="1"/>
      <c r="X664" s="1"/>
      <c r="Y664" s="74"/>
    </row>
    <row r="665" spans="1:25" s="36" customFormat="1" ht="15.75" hidden="1" x14ac:dyDescent="0.2">
      <c r="A665" s="24" t="s">
        <v>105</v>
      </c>
      <c r="B665" s="25">
        <v>12</v>
      </c>
      <c r="C665" s="52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32"/>
    </row>
    <row r="666" spans="1:25" s="35" customFormat="1" ht="48.75" hidden="1" customHeight="1" x14ac:dyDescent="0.2">
      <c r="A666" s="28" t="s">
        <v>105</v>
      </c>
      <c r="B666" s="29">
        <v>12</v>
      </c>
      <c r="C666" s="53" t="s">
        <v>27</v>
      </c>
      <c r="D666" s="31">
        <v>3861</v>
      </c>
      <c r="E666" s="32" t="s">
        <v>282</v>
      </c>
      <c r="F666" s="32"/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  <c r="V666" s="1"/>
      <c r="W666" s="1"/>
      <c r="X666" s="1"/>
      <c r="Y666" s="74"/>
    </row>
    <row r="667" spans="1:25" s="36" customFormat="1" ht="15.75" hidden="1" x14ac:dyDescent="0.2">
      <c r="A667" s="24" t="s">
        <v>105</v>
      </c>
      <c r="B667" s="25">
        <v>51</v>
      </c>
      <c r="C667" s="52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32"/>
    </row>
    <row r="668" spans="1:25" s="71" customFormat="1" ht="45" hidden="1" x14ac:dyDescent="0.2">
      <c r="A668" s="28" t="s">
        <v>105</v>
      </c>
      <c r="B668" s="29">
        <v>51</v>
      </c>
      <c r="C668" s="53" t="s">
        <v>27</v>
      </c>
      <c r="D668" s="31">
        <v>3861</v>
      </c>
      <c r="E668" s="32" t="s">
        <v>282</v>
      </c>
      <c r="F668" s="32"/>
      <c r="G668" s="1">
        <v>138298613</v>
      </c>
      <c r="H668" s="59"/>
      <c r="I668" s="1">
        <v>138298613</v>
      </c>
      <c r="J668" s="59"/>
      <c r="K668" s="1">
        <v>52147990.670000002</v>
      </c>
      <c r="L668" s="33">
        <f t="shared" si="328"/>
        <v>37.706806698054166</v>
      </c>
      <c r="M668" s="1">
        <v>23102363</v>
      </c>
      <c r="N668" s="59"/>
      <c r="O668" s="1"/>
      <c r="P668" s="59"/>
      <c r="Q668" s="1">
        <v>0</v>
      </c>
      <c r="R668" s="1">
        <v>0</v>
      </c>
      <c r="S668" s="59"/>
      <c r="T668" s="1">
        <v>0</v>
      </c>
      <c r="U668" s="59"/>
      <c r="V668" s="128"/>
      <c r="W668" s="128"/>
      <c r="X668" s="128"/>
      <c r="Y668" s="137"/>
    </row>
    <row r="669" spans="1:25" s="71" customFormat="1" ht="15.75" hidden="1" x14ac:dyDescent="0.2">
      <c r="A669" s="24" t="s">
        <v>105</v>
      </c>
      <c r="B669" s="25">
        <v>563</v>
      </c>
      <c r="C669" s="52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128"/>
      <c r="W669" s="128"/>
      <c r="X669" s="128"/>
      <c r="Y669" s="137"/>
    </row>
    <row r="670" spans="1:25" s="71" customFormat="1" ht="45" hidden="1" x14ac:dyDescent="0.2">
      <c r="A670" s="28" t="s">
        <v>105</v>
      </c>
      <c r="B670" s="29">
        <v>563</v>
      </c>
      <c r="C670" s="53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9"/>
      <c r="K670" s="1"/>
      <c r="L670" s="33"/>
      <c r="M670" s="1"/>
      <c r="N670" s="1"/>
      <c r="O670" s="1"/>
      <c r="P670" s="59"/>
      <c r="Q670" s="1"/>
      <c r="R670" s="1"/>
      <c r="S670" s="59"/>
      <c r="T670" s="1"/>
      <c r="U670" s="59"/>
      <c r="V670" s="128"/>
      <c r="W670" s="128"/>
      <c r="X670" s="128"/>
      <c r="Y670" s="137"/>
    </row>
    <row r="671" spans="1:25" s="35" customFormat="1" ht="94.5" x14ac:dyDescent="0.2">
      <c r="A671" s="387" t="s">
        <v>504</v>
      </c>
      <c r="B671" s="388"/>
      <c r="C671" s="388"/>
      <c r="D671" s="388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  <c r="V671" s="1"/>
      <c r="W671" s="1"/>
      <c r="X671" s="1"/>
      <c r="Y671" s="74"/>
    </row>
    <row r="672" spans="1:25" s="36" customFormat="1" ht="15.75" hidden="1" x14ac:dyDescent="0.2">
      <c r="A672" s="24" t="s">
        <v>222</v>
      </c>
      <c r="B672" s="24">
        <v>11</v>
      </c>
      <c r="C672" s="52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32"/>
    </row>
    <row r="673" spans="1:25" s="35" customFormat="1" ht="48.75" hidden="1" customHeight="1" x14ac:dyDescent="0.2">
      <c r="A673" s="28" t="s">
        <v>222</v>
      </c>
      <c r="B673" s="28">
        <v>11</v>
      </c>
      <c r="C673" s="53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  <c r="V673" s="1"/>
      <c r="W673" s="1"/>
      <c r="X673" s="1"/>
      <c r="Y673" s="74"/>
    </row>
    <row r="674" spans="1:25" s="36" customFormat="1" ht="15.75" hidden="1" x14ac:dyDescent="0.2">
      <c r="A674" s="24" t="s">
        <v>222</v>
      </c>
      <c r="B674" s="25">
        <v>12</v>
      </c>
      <c r="C674" s="52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32"/>
    </row>
    <row r="675" spans="1:25" s="35" customFormat="1" ht="48.75" hidden="1" customHeight="1" x14ac:dyDescent="0.2">
      <c r="A675" s="28" t="s">
        <v>222</v>
      </c>
      <c r="B675" s="29">
        <v>12</v>
      </c>
      <c r="C675" s="53" t="s">
        <v>27</v>
      </c>
      <c r="D675" s="31">
        <v>3861</v>
      </c>
      <c r="E675" s="32" t="s">
        <v>282</v>
      </c>
      <c r="F675" s="20"/>
      <c r="G675" s="1"/>
      <c r="H675" s="1"/>
      <c r="I675" s="1"/>
      <c r="J675" s="1"/>
      <c r="K675" s="1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  <c r="V675" s="1"/>
      <c r="W675" s="1"/>
      <c r="X675" s="1"/>
      <c r="Y675" s="74"/>
    </row>
    <row r="676" spans="1:25" s="36" customFormat="1" ht="15.75" hidden="1" x14ac:dyDescent="0.2">
      <c r="A676" s="24" t="s">
        <v>222</v>
      </c>
      <c r="B676" s="25">
        <v>51</v>
      </c>
      <c r="C676" s="52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32"/>
    </row>
    <row r="677" spans="1:25" s="35" customFormat="1" ht="48.75" hidden="1" customHeight="1" x14ac:dyDescent="0.2">
      <c r="A677" s="28" t="s">
        <v>222</v>
      </c>
      <c r="B677" s="29">
        <v>51</v>
      </c>
      <c r="C677" s="53" t="s">
        <v>27</v>
      </c>
      <c r="D677" s="31">
        <v>3861</v>
      </c>
      <c r="E677" s="32" t="s">
        <v>282</v>
      </c>
      <c r="F677" s="20"/>
      <c r="G677" s="1"/>
      <c r="H677" s="59"/>
      <c r="I677" s="1"/>
      <c r="J677" s="59"/>
      <c r="K677" s="1"/>
      <c r="L677" s="33" t="str">
        <f t="shared" si="328"/>
        <v>-</v>
      </c>
      <c r="M677" s="1">
        <v>13775198</v>
      </c>
      <c r="N677" s="59"/>
      <c r="O677" s="1"/>
      <c r="P677" s="59"/>
      <c r="Q677" s="1">
        <v>122825000</v>
      </c>
      <c r="R677" s="1">
        <v>0</v>
      </c>
      <c r="S677" s="59"/>
      <c r="T677" s="1"/>
      <c r="U677" s="59"/>
      <c r="V677" s="1"/>
      <c r="W677" s="1"/>
      <c r="X677" s="1"/>
      <c r="Y677" s="74"/>
    </row>
    <row r="678" spans="1:25" s="35" customFormat="1" ht="94.5" x14ac:dyDescent="0.2">
      <c r="A678" s="387" t="s">
        <v>505</v>
      </c>
      <c r="B678" s="388"/>
      <c r="C678" s="388"/>
      <c r="D678" s="388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  <c r="V678" s="1"/>
      <c r="W678" s="1"/>
      <c r="X678" s="1"/>
      <c r="Y678" s="74"/>
    </row>
    <row r="679" spans="1:25" s="36" customFormat="1" ht="15.75" hidden="1" x14ac:dyDescent="0.2">
      <c r="A679" s="24" t="s">
        <v>367</v>
      </c>
      <c r="B679" s="24">
        <v>11</v>
      </c>
      <c r="C679" s="52" t="s">
        <v>27</v>
      </c>
      <c r="D679" s="42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32"/>
    </row>
    <row r="680" spans="1:25" s="35" customFormat="1" ht="48.75" hidden="1" customHeight="1" x14ac:dyDescent="0.2">
      <c r="A680" s="28" t="s">
        <v>367</v>
      </c>
      <c r="B680" s="28">
        <v>11</v>
      </c>
      <c r="C680" s="53" t="s">
        <v>27</v>
      </c>
      <c r="D680" s="56">
        <v>3861</v>
      </c>
      <c r="E680" s="32" t="s">
        <v>282</v>
      </c>
      <c r="F680" s="32"/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  <c r="V680" s="1"/>
      <c r="W680" s="1"/>
      <c r="X680" s="1"/>
      <c r="Y680" s="74"/>
    </row>
    <row r="681" spans="1:25" s="36" customFormat="1" ht="15.75" hidden="1" x14ac:dyDescent="0.2">
      <c r="A681" s="24" t="s">
        <v>367</v>
      </c>
      <c r="B681" s="25">
        <v>12</v>
      </c>
      <c r="C681" s="52" t="s">
        <v>27</v>
      </c>
      <c r="D681" s="42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32"/>
    </row>
    <row r="682" spans="1:25" s="35" customFormat="1" ht="48.75" hidden="1" customHeight="1" x14ac:dyDescent="0.2">
      <c r="A682" s="28" t="s">
        <v>367</v>
      </c>
      <c r="B682" s="29">
        <v>12</v>
      </c>
      <c r="C682" s="53" t="s">
        <v>27</v>
      </c>
      <c r="D682" s="56">
        <v>3861</v>
      </c>
      <c r="E682" s="32" t="s">
        <v>282</v>
      </c>
      <c r="F682" s="32"/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  <c r="V682" s="1"/>
      <c r="W682" s="1"/>
      <c r="X682" s="1"/>
      <c r="Y682" s="74"/>
    </row>
    <row r="683" spans="1:25" s="36" customFormat="1" ht="15.75" hidden="1" x14ac:dyDescent="0.2">
      <c r="A683" s="24" t="s">
        <v>367</v>
      </c>
      <c r="B683" s="25">
        <v>51</v>
      </c>
      <c r="C683" s="52" t="s">
        <v>27</v>
      </c>
      <c r="D683" s="42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32"/>
    </row>
    <row r="684" spans="1:25" s="35" customFormat="1" ht="45" hidden="1" x14ac:dyDescent="0.2">
      <c r="A684" s="28" t="s">
        <v>367</v>
      </c>
      <c r="B684" s="29">
        <v>51</v>
      </c>
      <c r="C684" s="53" t="s">
        <v>27</v>
      </c>
      <c r="D684" s="56">
        <v>3861</v>
      </c>
      <c r="E684" s="32" t="s">
        <v>282</v>
      </c>
      <c r="F684" s="32"/>
      <c r="G684" s="1">
        <v>62538750</v>
      </c>
      <c r="H684" s="59"/>
      <c r="I684" s="1">
        <v>62538750</v>
      </c>
      <c r="J684" s="59"/>
      <c r="K684" s="1">
        <v>0</v>
      </c>
      <c r="L684" s="33">
        <f t="shared" si="328"/>
        <v>0</v>
      </c>
      <c r="M684" s="1">
        <v>0</v>
      </c>
      <c r="N684" s="59"/>
      <c r="O684" s="1"/>
      <c r="P684" s="59"/>
      <c r="Q684" s="1">
        <v>175312500</v>
      </c>
      <c r="R684" s="1"/>
      <c r="S684" s="59"/>
      <c r="T684" s="1"/>
      <c r="U684" s="59"/>
      <c r="V684" s="1"/>
      <c r="W684" s="1"/>
      <c r="X684" s="1"/>
      <c r="Y684" s="74"/>
    </row>
    <row r="685" spans="1:25" s="36" customFormat="1" ht="15.75" hidden="1" x14ac:dyDescent="0.2">
      <c r="A685" s="24" t="s">
        <v>367</v>
      </c>
      <c r="B685" s="25">
        <v>563</v>
      </c>
      <c r="C685" s="52" t="s">
        <v>27</v>
      </c>
      <c r="D685" s="42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32"/>
    </row>
    <row r="686" spans="1:25" s="35" customFormat="1" ht="45" hidden="1" x14ac:dyDescent="0.2">
      <c r="A686" s="28" t="s">
        <v>367</v>
      </c>
      <c r="B686" s="29">
        <v>563</v>
      </c>
      <c r="C686" s="53" t="s">
        <v>27</v>
      </c>
      <c r="D686" s="56">
        <v>3861</v>
      </c>
      <c r="E686" s="32" t="s">
        <v>282</v>
      </c>
      <c r="F686" s="32"/>
      <c r="G686" s="1"/>
      <c r="H686" s="1"/>
      <c r="I686" s="1"/>
      <c r="J686" s="59"/>
      <c r="K686" s="1"/>
      <c r="L686" s="33" t="str">
        <f t="shared" si="328"/>
        <v>-</v>
      </c>
      <c r="M686" s="1"/>
      <c r="N686" s="1"/>
      <c r="O686" s="1"/>
      <c r="P686" s="59"/>
      <c r="Q686" s="1"/>
      <c r="R686" s="1"/>
      <c r="S686" s="59"/>
      <c r="T686" s="1"/>
      <c r="U686" s="59"/>
      <c r="V686" s="1"/>
      <c r="W686" s="1"/>
      <c r="X686" s="1"/>
      <c r="Y686" s="74"/>
    </row>
    <row r="687" spans="1:25" s="35" customFormat="1" ht="94.5" x14ac:dyDescent="0.2">
      <c r="A687" s="387" t="s">
        <v>506</v>
      </c>
      <c r="B687" s="388"/>
      <c r="C687" s="388"/>
      <c r="D687" s="388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  <c r="V687" s="1"/>
      <c r="W687" s="1"/>
      <c r="X687" s="1"/>
      <c r="Y687" s="74"/>
    </row>
    <row r="688" spans="1:25" s="36" customFormat="1" ht="15.75" hidden="1" x14ac:dyDescent="0.2">
      <c r="A688" s="24" t="s">
        <v>336</v>
      </c>
      <c r="B688" s="24">
        <v>11</v>
      </c>
      <c r="C688" s="52" t="s">
        <v>27</v>
      </c>
      <c r="D688" s="42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32"/>
    </row>
    <row r="689" spans="1:25" s="35" customFormat="1" ht="48.75" hidden="1" customHeight="1" x14ac:dyDescent="0.2">
      <c r="A689" s="28" t="s">
        <v>336</v>
      </c>
      <c r="B689" s="28">
        <v>11</v>
      </c>
      <c r="C689" s="53" t="s">
        <v>27</v>
      </c>
      <c r="D689" s="56">
        <v>3861</v>
      </c>
      <c r="E689" s="32" t="s">
        <v>282</v>
      </c>
      <c r="F689" s="32"/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  <c r="V689" s="1"/>
      <c r="W689" s="1"/>
      <c r="X689" s="1"/>
      <c r="Y689" s="74"/>
    </row>
    <row r="690" spans="1:25" s="36" customFormat="1" ht="15.75" hidden="1" x14ac:dyDescent="0.2">
      <c r="A690" s="24" t="s">
        <v>336</v>
      </c>
      <c r="B690" s="25">
        <v>12</v>
      </c>
      <c r="C690" s="52" t="s">
        <v>27</v>
      </c>
      <c r="D690" s="42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32"/>
    </row>
    <row r="691" spans="1:25" s="35" customFormat="1" ht="48.75" hidden="1" customHeight="1" x14ac:dyDescent="0.2">
      <c r="A691" s="28" t="s">
        <v>336</v>
      </c>
      <c r="B691" s="29">
        <v>12</v>
      </c>
      <c r="C691" s="53" t="s">
        <v>27</v>
      </c>
      <c r="D691" s="56">
        <v>3861</v>
      </c>
      <c r="E691" s="32" t="s">
        <v>282</v>
      </c>
      <c r="F691" s="32"/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  <c r="V691" s="1"/>
      <c r="W691" s="1"/>
      <c r="X691" s="1"/>
      <c r="Y691" s="74"/>
    </row>
    <row r="692" spans="1:25" s="36" customFormat="1" ht="15.75" hidden="1" x14ac:dyDescent="0.2">
      <c r="A692" s="24" t="s">
        <v>336</v>
      </c>
      <c r="B692" s="25">
        <v>51</v>
      </c>
      <c r="C692" s="52" t="s">
        <v>27</v>
      </c>
      <c r="D692" s="42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32"/>
    </row>
    <row r="693" spans="1:25" s="35" customFormat="1" ht="45" hidden="1" x14ac:dyDescent="0.2">
      <c r="A693" s="28" t="s">
        <v>336</v>
      </c>
      <c r="B693" s="29">
        <v>51</v>
      </c>
      <c r="C693" s="53" t="s">
        <v>27</v>
      </c>
      <c r="D693" s="56">
        <v>3861</v>
      </c>
      <c r="E693" s="32" t="s">
        <v>282</v>
      </c>
      <c r="F693" s="32"/>
      <c r="G693" s="1">
        <v>12622500</v>
      </c>
      <c r="H693" s="59"/>
      <c r="I693" s="1">
        <v>12622500</v>
      </c>
      <c r="J693" s="59"/>
      <c r="K693" s="1">
        <v>0</v>
      </c>
      <c r="L693" s="33">
        <f t="shared" si="328"/>
        <v>0</v>
      </c>
      <c r="M693" s="1">
        <v>0</v>
      </c>
      <c r="N693" s="59"/>
      <c r="O693" s="1">
        <v>0</v>
      </c>
      <c r="P693" s="59"/>
      <c r="Q693" s="1">
        <v>8415000</v>
      </c>
      <c r="R693" s="1"/>
      <c r="S693" s="59"/>
      <c r="T693" s="1"/>
      <c r="U693" s="59"/>
      <c r="V693" s="1"/>
      <c r="W693" s="1"/>
      <c r="X693" s="1"/>
      <c r="Y693" s="74"/>
    </row>
    <row r="694" spans="1:25" s="36" customFormat="1" ht="15.75" hidden="1" x14ac:dyDescent="0.2">
      <c r="A694" s="24" t="s">
        <v>336</v>
      </c>
      <c r="B694" s="25">
        <v>563</v>
      </c>
      <c r="C694" s="52" t="s">
        <v>27</v>
      </c>
      <c r="D694" s="42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32"/>
    </row>
    <row r="695" spans="1:25" s="35" customFormat="1" ht="45" hidden="1" x14ac:dyDescent="0.2">
      <c r="A695" s="28" t="s">
        <v>336</v>
      </c>
      <c r="B695" s="29">
        <v>563</v>
      </c>
      <c r="C695" s="53" t="s">
        <v>27</v>
      </c>
      <c r="D695" s="56">
        <v>3861</v>
      </c>
      <c r="E695" s="32" t="s">
        <v>282</v>
      </c>
      <c r="F695" s="32"/>
      <c r="G695" s="1"/>
      <c r="H695" s="1"/>
      <c r="I695" s="1"/>
      <c r="J695" s="59"/>
      <c r="K695" s="1"/>
      <c r="L695" s="33" t="str">
        <f t="shared" si="328"/>
        <v>-</v>
      </c>
      <c r="M695" s="1"/>
      <c r="N695" s="1"/>
      <c r="O695" s="1"/>
      <c r="P695" s="59"/>
      <c r="Q695" s="1"/>
      <c r="R695" s="1"/>
      <c r="S695" s="59"/>
      <c r="T695" s="1"/>
      <c r="U695" s="59"/>
      <c r="V695" s="1"/>
      <c r="W695" s="1"/>
      <c r="X695" s="1"/>
      <c r="Y695" s="74"/>
    </row>
    <row r="696" spans="1:25" s="35" customFormat="1" ht="84.75" customHeight="1" x14ac:dyDescent="0.2">
      <c r="A696" s="387" t="s">
        <v>507</v>
      </c>
      <c r="B696" s="388"/>
      <c r="C696" s="388"/>
      <c r="D696" s="388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  <c r="V696" s="1"/>
      <c r="W696" s="1"/>
      <c r="X696" s="1"/>
      <c r="Y696" s="74"/>
    </row>
    <row r="697" spans="1:25" s="36" customFormat="1" ht="15.75" hidden="1" x14ac:dyDescent="0.2">
      <c r="A697" s="24" t="s">
        <v>338</v>
      </c>
      <c r="B697" s="24">
        <v>11</v>
      </c>
      <c r="C697" s="52" t="s">
        <v>27</v>
      </c>
      <c r="D697" s="42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32"/>
    </row>
    <row r="698" spans="1:25" s="35" customFormat="1" ht="48.75" hidden="1" customHeight="1" x14ac:dyDescent="0.2">
      <c r="A698" s="28" t="s">
        <v>338</v>
      </c>
      <c r="B698" s="28">
        <v>11</v>
      </c>
      <c r="C698" s="53" t="s">
        <v>27</v>
      </c>
      <c r="D698" s="56">
        <v>3861</v>
      </c>
      <c r="E698" s="32" t="s">
        <v>282</v>
      </c>
      <c r="F698" s="32"/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  <c r="V698" s="1"/>
      <c r="W698" s="1"/>
      <c r="X698" s="1"/>
      <c r="Y698" s="74"/>
    </row>
    <row r="699" spans="1:25" s="36" customFormat="1" ht="15.75" hidden="1" x14ac:dyDescent="0.2">
      <c r="A699" s="24" t="s">
        <v>338</v>
      </c>
      <c r="B699" s="24">
        <v>12</v>
      </c>
      <c r="C699" s="52" t="s">
        <v>27</v>
      </c>
      <c r="D699" s="42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32"/>
    </row>
    <row r="700" spans="1:25" s="35" customFormat="1" ht="48.75" hidden="1" customHeight="1" x14ac:dyDescent="0.2">
      <c r="A700" s="28" t="s">
        <v>338</v>
      </c>
      <c r="B700" s="28">
        <v>12</v>
      </c>
      <c r="C700" s="53" t="s">
        <v>27</v>
      </c>
      <c r="D700" s="56">
        <v>3861</v>
      </c>
      <c r="E700" s="32" t="s">
        <v>282</v>
      </c>
      <c r="F700" s="32"/>
      <c r="G700" s="1"/>
      <c r="H700" s="1"/>
      <c r="I700" s="1"/>
      <c r="J700" s="1"/>
      <c r="K700" s="1"/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  <c r="V700" s="1"/>
      <c r="W700" s="1"/>
      <c r="X700" s="1"/>
      <c r="Y700" s="74"/>
    </row>
    <row r="701" spans="1:25" s="36" customFormat="1" ht="15.75" hidden="1" x14ac:dyDescent="0.2">
      <c r="A701" s="24" t="s">
        <v>338</v>
      </c>
      <c r="B701" s="24">
        <v>51</v>
      </c>
      <c r="C701" s="52" t="s">
        <v>27</v>
      </c>
      <c r="D701" s="42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32"/>
    </row>
    <row r="702" spans="1:25" s="35" customFormat="1" ht="48.75" hidden="1" customHeight="1" x14ac:dyDescent="0.2">
      <c r="A702" s="28" t="s">
        <v>338</v>
      </c>
      <c r="B702" s="28">
        <v>51</v>
      </c>
      <c r="C702" s="53" t="s">
        <v>27</v>
      </c>
      <c r="D702" s="56">
        <v>3861</v>
      </c>
      <c r="E702" s="32" t="s">
        <v>282</v>
      </c>
      <c r="F702" s="32"/>
      <c r="G702" s="1"/>
      <c r="H702" s="59"/>
      <c r="I702" s="1"/>
      <c r="J702" s="59"/>
      <c r="K702" s="1"/>
      <c r="L702" s="33" t="str">
        <f t="shared" si="328"/>
        <v>-</v>
      </c>
      <c r="M702" s="1">
        <v>130050000</v>
      </c>
      <c r="N702" s="59"/>
      <c r="O702" s="1">
        <v>0</v>
      </c>
      <c r="P702" s="59"/>
      <c r="Q702" s="1">
        <v>173400000</v>
      </c>
      <c r="R702" s="1"/>
      <c r="S702" s="59"/>
      <c r="T702" s="1"/>
      <c r="U702" s="59"/>
      <c r="V702" s="1"/>
      <c r="W702" s="1"/>
      <c r="X702" s="1"/>
      <c r="Y702" s="74"/>
    </row>
    <row r="703" spans="1:25" s="35" customFormat="1" ht="86.25" customHeight="1" x14ac:dyDescent="0.2">
      <c r="A703" s="387" t="s">
        <v>508</v>
      </c>
      <c r="B703" s="388"/>
      <c r="C703" s="388"/>
      <c r="D703" s="388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  <c r="V703" s="1"/>
      <c r="W703" s="1"/>
      <c r="X703" s="1"/>
      <c r="Y703" s="74"/>
    </row>
    <row r="704" spans="1:25" s="36" customFormat="1" ht="15.75" hidden="1" x14ac:dyDescent="0.2">
      <c r="A704" s="24" t="s">
        <v>344</v>
      </c>
      <c r="B704" s="24">
        <v>11</v>
      </c>
      <c r="C704" s="52" t="s">
        <v>27</v>
      </c>
      <c r="D704" s="42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32"/>
    </row>
    <row r="705" spans="1:25" s="35" customFormat="1" ht="48.75" hidden="1" customHeight="1" x14ac:dyDescent="0.2">
      <c r="A705" s="28" t="s">
        <v>344</v>
      </c>
      <c r="B705" s="28">
        <v>11</v>
      </c>
      <c r="C705" s="53" t="s">
        <v>27</v>
      </c>
      <c r="D705" s="56">
        <v>3861</v>
      </c>
      <c r="E705" s="32" t="s">
        <v>282</v>
      </c>
      <c r="F705" s="32"/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  <c r="V705" s="1"/>
      <c r="W705" s="1"/>
      <c r="X705" s="1"/>
      <c r="Y705" s="74"/>
    </row>
    <row r="706" spans="1:25" s="36" customFormat="1" ht="15.75" hidden="1" x14ac:dyDescent="0.2">
      <c r="A706" s="24" t="s">
        <v>344</v>
      </c>
      <c r="B706" s="24">
        <v>12</v>
      </c>
      <c r="C706" s="52" t="s">
        <v>27</v>
      </c>
      <c r="D706" s="42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32"/>
    </row>
    <row r="707" spans="1:25" s="35" customFormat="1" ht="48.75" hidden="1" customHeight="1" x14ac:dyDescent="0.2">
      <c r="A707" s="28" t="s">
        <v>344</v>
      </c>
      <c r="B707" s="28">
        <v>12</v>
      </c>
      <c r="C707" s="53" t="s">
        <v>27</v>
      </c>
      <c r="D707" s="56">
        <v>3861</v>
      </c>
      <c r="E707" s="32" t="s">
        <v>282</v>
      </c>
      <c r="F707" s="32"/>
      <c r="G707" s="1"/>
      <c r="H707" s="1"/>
      <c r="I707" s="1"/>
      <c r="J707" s="1"/>
      <c r="K707" s="1"/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  <c r="V707" s="1"/>
      <c r="W707" s="1"/>
      <c r="X707" s="1"/>
      <c r="Y707" s="74"/>
    </row>
    <row r="708" spans="1:25" s="36" customFormat="1" ht="15.75" hidden="1" x14ac:dyDescent="0.2">
      <c r="A708" s="24" t="s">
        <v>344</v>
      </c>
      <c r="B708" s="24">
        <v>51</v>
      </c>
      <c r="C708" s="52" t="s">
        <v>27</v>
      </c>
      <c r="D708" s="42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32"/>
    </row>
    <row r="709" spans="1:25" s="35" customFormat="1" ht="48.75" hidden="1" customHeight="1" x14ac:dyDescent="0.2">
      <c r="A709" s="28" t="s">
        <v>344</v>
      </c>
      <c r="B709" s="28">
        <v>51</v>
      </c>
      <c r="C709" s="53" t="s">
        <v>27</v>
      </c>
      <c r="D709" s="56">
        <v>3861</v>
      </c>
      <c r="E709" s="32" t="s">
        <v>282</v>
      </c>
      <c r="F709" s="32"/>
      <c r="G709" s="1"/>
      <c r="H709" s="59"/>
      <c r="I709" s="1"/>
      <c r="J709" s="59"/>
      <c r="K709" s="1"/>
      <c r="L709" s="33" t="str">
        <f t="shared" si="328"/>
        <v>-</v>
      </c>
      <c r="M709" s="1">
        <v>51000000</v>
      </c>
      <c r="N709" s="59"/>
      <c r="O709" s="1"/>
      <c r="P709" s="59"/>
      <c r="Q709" s="1">
        <v>85000000</v>
      </c>
      <c r="R709" s="1"/>
      <c r="S709" s="59"/>
      <c r="T709" s="1"/>
      <c r="U709" s="59"/>
      <c r="V709" s="1"/>
      <c r="W709" s="1"/>
      <c r="X709" s="1"/>
      <c r="Y709" s="74"/>
    </row>
    <row r="710" spans="1:25" s="36" customFormat="1" ht="94.5" x14ac:dyDescent="0.2">
      <c r="A710" s="387" t="s">
        <v>509</v>
      </c>
      <c r="B710" s="388"/>
      <c r="C710" s="388"/>
      <c r="D710" s="388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32"/>
    </row>
    <row r="711" spans="1:25" s="36" customFormat="1" ht="15.75" hidden="1" x14ac:dyDescent="0.2">
      <c r="A711" s="24" t="s">
        <v>334</v>
      </c>
      <c r="B711" s="24">
        <v>11</v>
      </c>
      <c r="C711" s="52" t="s">
        <v>27</v>
      </c>
      <c r="D711" s="42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32"/>
    </row>
    <row r="712" spans="1:25" s="35" customFormat="1" ht="45" hidden="1" x14ac:dyDescent="0.2">
      <c r="A712" s="28" t="s">
        <v>334</v>
      </c>
      <c r="B712" s="28">
        <v>11</v>
      </c>
      <c r="C712" s="53" t="s">
        <v>27</v>
      </c>
      <c r="D712" s="56">
        <v>3861</v>
      </c>
      <c r="E712" s="32" t="s">
        <v>282</v>
      </c>
      <c r="F712" s="32"/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  <c r="V712" s="1"/>
      <c r="W712" s="1"/>
      <c r="X712" s="1"/>
      <c r="Y712" s="74"/>
    </row>
    <row r="713" spans="1:25" s="36" customFormat="1" ht="15.75" hidden="1" x14ac:dyDescent="0.2">
      <c r="A713" s="24" t="s">
        <v>334</v>
      </c>
      <c r="B713" s="24">
        <v>12</v>
      </c>
      <c r="C713" s="52" t="s">
        <v>27</v>
      </c>
      <c r="D713" s="42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32"/>
    </row>
    <row r="714" spans="1:25" s="35" customFormat="1" ht="45" hidden="1" x14ac:dyDescent="0.2">
      <c r="A714" s="28" t="s">
        <v>334</v>
      </c>
      <c r="B714" s="28">
        <v>12</v>
      </c>
      <c r="C714" s="53" t="s">
        <v>27</v>
      </c>
      <c r="D714" s="56">
        <v>3861</v>
      </c>
      <c r="E714" s="32" t="s">
        <v>282</v>
      </c>
      <c r="F714" s="32"/>
      <c r="G714" s="1"/>
      <c r="H714" s="1"/>
      <c r="I714" s="1"/>
      <c r="J714" s="1"/>
      <c r="K714" s="1"/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  <c r="V714" s="1"/>
      <c r="W714" s="1"/>
      <c r="X714" s="1"/>
      <c r="Y714" s="74"/>
    </row>
    <row r="715" spans="1:25" s="36" customFormat="1" ht="15.75" hidden="1" x14ac:dyDescent="0.2">
      <c r="A715" s="24" t="s">
        <v>334</v>
      </c>
      <c r="B715" s="24">
        <v>51</v>
      </c>
      <c r="C715" s="52" t="s">
        <v>27</v>
      </c>
      <c r="D715" s="42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32"/>
    </row>
    <row r="716" spans="1:25" s="35" customFormat="1" ht="45" hidden="1" x14ac:dyDescent="0.2">
      <c r="A716" s="28" t="s">
        <v>334</v>
      </c>
      <c r="B716" s="28">
        <v>51</v>
      </c>
      <c r="C716" s="53" t="s">
        <v>27</v>
      </c>
      <c r="D716" s="56">
        <v>3861</v>
      </c>
      <c r="E716" s="32" t="s">
        <v>282</v>
      </c>
      <c r="F716" s="32"/>
      <c r="G716" s="1"/>
      <c r="H716" s="59"/>
      <c r="I716" s="1"/>
      <c r="J716" s="59"/>
      <c r="K716" s="1"/>
      <c r="L716" s="33" t="str">
        <f t="shared" si="328"/>
        <v>-</v>
      </c>
      <c r="M716" s="1">
        <v>123928470</v>
      </c>
      <c r="N716" s="59"/>
      <c r="O716" s="1"/>
      <c r="P716" s="59"/>
      <c r="Q716" s="1">
        <v>165237960</v>
      </c>
      <c r="R716" s="1"/>
      <c r="S716" s="59"/>
      <c r="T716" s="1"/>
      <c r="U716" s="59"/>
      <c r="V716" s="1"/>
      <c r="W716" s="1"/>
      <c r="X716" s="1"/>
      <c r="Y716" s="74"/>
    </row>
    <row r="717" spans="1:25" ht="94.5" x14ac:dyDescent="0.2">
      <c r="A717" s="387" t="s">
        <v>510</v>
      </c>
      <c r="B717" s="387"/>
      <c r="C717" s="387"/>
      <c r="D717" s="387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36" customFormat="1" ht="15.75" hidden="1" x14ac:dyDescent="0.2">
      <c r="A718" s="24" t="s">
        <v>104</v>
      </c>
      <c r="B718" s="25">
        <v>11</v>
      </c>
      <c r="C718" s="52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32"/>
    </row>
    <row r="719" spans="1:25" s="35" customFormat="1" ht="45" hidden="1" x14ac:dyDescent="0.2">
      <c r="A719" s="28" t="s">
        <v>104</v>
      </c>
      <c r="B719" s="29">
        <v>11</v>
      </c>
      <c r="C719" s="53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  <c r="V719" s="1"/>
      <c r="W719" s="1"/>
      <c r="X719" s="1"/>
      <c r="Y719" s="74"/>
    </row>
    <row r="720" spans="1:25" s="36" customFormat="1" ht="15.75" hidden="1" x14ac:dyDescent="0.2">
      <c r="A720" s="24" t="s">
        <v>104</v>
      </c>
      <c r="B720" s="25">
        <v>12</v>
      </c>
      <c r="C720" s="52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32"/>
    </row>
    <row r="721" spans="1:25" s="36" customFormat="1" ht="45" hidden="1" x14ac:dyDescent="0.2">
      <c r="A721" s="28" t="s">
        <v>104</v>
      </c>
      <c r="B721" s="29">
        <v>12</v>
      </c>
      <c r="C721" s="53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32"/>
    </row>
    <row r="722" spans="1:25" s="36" customFormat="1" ht="15.75" hidden="1" x14ac:dyDescent="0.2">
      <c r="A722" s="24" t="s">
        <v>104</v>
      </c>
      <c r="B722" s="25">
        <v>51</v>
      </c>
      <c r="C722" s="52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32"/>
    </row>
    <row r="723" spans="1:25" s="35" customFormat="1" ht="45" hidden="1" x14ac:dyDescent="0.2">
      <c r="A723" s="28" t="s">
        <v>104</v>
      </c>
      <c r="B723" s="29">
        <v>51</v>
      </c>
      <c r="C723" s="53" t="s">
        <v>27</v>
      </c>
      <c r="D723" s="31">
        <v>3861</v>
      </c>
      <c r="E723" s="32" t="s">
        <v>282</v>
      </c>
      <c r="F723" s="32"/>
      <c r="G723" s="1">
        <v>9095000</v>
      </c>
      <c r="H723" s="59"/>
      <c r="I723" s="1">
        <v>11465000</v>
      </c>
      <c r="J723" s="59"/>
      <c r="K723" s="1">
        <v>12879493.529999999</v>
      </c>
      <c r="L723" s="33">
        <f t="shared" si="372"/>
        <v>112.33749262974268</v>
      </c>
      <c r="M723" s="1">
        <v>0</v>
      </c>
      <c r="N723" s="59"/>
      <c r="O723" s="1"/>
      <c r="P723" s="59"/>
      <c r="Q723" s="1">
        <v>0</v>
      </c>
      <c r="R723" s="1"/>
      <c r="S723" s="59"/>
      <c r="T723" s="1"/>
      <c r="U723" s="59"/>
      <c r="V723" s="1"/>
      <c r="W723" s="1"/>
      <c r="X723" s="1"/>
      <c r="Y723" s="74"/>
    </row>
    <row r="724" spans="1:25" s="36" customFormat="1" ht="15.75" hidden="1" x14ac:dyDescent="0.2">
      <c r="A724" s="24" t="s">
        <v>104</v>
      </c>
      <c r="B724" s="25">
        <v>563</v>
      </c>
      <c r="C724" s="52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32"/>
    </row>
    <row r="725" spans="1:25" s="35" customFormat="1" ht="45" hidden="1" x14ac:dyDescent="0.2">
      <c r="A725" s="28" t="s">
        <v>104</v>
      </c>
      <c r="B725" s="29">
        <v>563</v>
      </c>
      <c r="C725" s="53" t="s">
        <v>27</v>
      </c>
      <c r="D725" s="31">
        <v>3861</v>
      </c>
      <c r="E725" s="32" t="s">
        <v>282</v>
      </c>
      <c r="F725" s="32"/>
      <c r="G725" s="1"/>
      <c r="H725" s="1"/>
      <c r="I725" s="1"/>
      <c r="J725" s="59"/>
      <c r="K725" s="1"/>
      <c r="L725" s="33" t="str">
        <f t="shared" si="372"/>
        <v>-</v>
      </c>
      <c r="M725" s="1"/>
      <c r="N725" s="1"/>
      <c r="O725" s="1"/>
      <c r="P725" s="59"/>
      <c r="Q725" s="1"/>
      <c r="R725" s="1"/>
      <c r="S725" s="59"/>
      <c r="T725" s="1"/>
      <c r="U725" s="59"/>
      <c r="V725" s="1"/>
      <c r="W725" s="1"/>
      <c r="X725" s="1"/>
      <c r="Y725" s="74"/>
    </row>
    <row r="726" spans="1:25" ht="78.75" x14ac:dyDescent="0.2">
      <c r="A726" s="387" t="s">
        <v>511</v>
      </c>
      <c r="B726" s="388"/>
      <c r="C726" s="388"/>
      <c r="D726" s="388"/>
      <c r="E726" s="20" t="s">
        <v>352</v>
      </c>
      <c r="F726" s="20" t="s">
        <v>253</v>
      </c>
      <c r="G726" s="55">
        <f>G727+G729</f>
        <v>1800000</v>
      </c>
      <c r="H726" s="55">
        <f>H727+H729</f>
        <v>270000</v>
      </c>
      <c r="I726" s="55">
        <f>I727+I729+I731</f>
        <v>1857000</v>
      </c>
      <c r="J726" s="55">
        <f t="shared" ref="J726:U726" si="377">J727+J729+J731</f>
        <v>327000</v>
      </c>
      <c r="K726" s="55">
        <f t="shared" si="377"/>
        <v>1074909.33</v>
      </c>
      <c r="L726" s="22">
        <f t="shared" si="372"/>
        <v>57.884185783521815</v>
      </c>
      <c r="M726" s="55">
        <f t="shared" si="377"/>
        <v>0</v>
      </c>
      <c r="N726" s="55">
        <f t="shared" si="377"/>
        <v>0</v>
      </c>
      <c r="O726" s="55">
        <f t="shared" si="377"/>
        <v>0</v>
      </c>
      <c r="P726" s="55">
        <f t="shared" si="377"/>
        <v>0</v>
      </c>
      <c r="Q726" s="55">
        <f t="shared" si="377"/>
        <v>0</v>
      </c>
      <c r="R726" s="55">
        <f t="shared" si="377"/>
        <v>0</v>
      </c>
      <c r="S726" s="55">
        <f t="shared" si="377"/>
        <v>0</v>
      </c>
      <c r="T726" s="55">
        <f t="shared" si="377"/>
        <v>0</v>
      </c>
      <c r="U726" s="55">
        <f t="shared" si="377"/>
        <v>0</v>
      </c>
    </row>
    <row r="727" spans="1:25" s="36" customFormat="1" ht="15.75" hidden="1" x14ac:dyDescent="0.2">
      <c r="A727" s="24" t="s">
        <v>223</v>
      </c>
      <c r="B727" s="25">
        <v>12</v>
      </c>
      <c r="C727" s="52" t="s">
        <v>28</v>
      </c>
      <c r="D727" s="42">
        <v>323</v>
      </c>
      <c r="E727" s="20"/>
      <c r="F727" s="20"/>
      <c r="G727" s="55">
        <f>SUM(G728)</f>
        <v>270000</v>
      </c>
      <c r="H727" s="55">
        <f t="shared" ref="H727:U727" si="378">SUM(H728)</f>
        <v>270000</v>
      </c>
      <c r="I727" s="55">
        <f t="shared" si="378"/>
        <v>327000</v>
      </c>
      <c r="J727" s="55">
        <f t="shared" si="378"/>
        <v>327000</v>
      </c>
      <c r="K727" s="55">
        <f t="shared" si="378"/>
        <v>161236.4</v>
      </c>
      <c r="L727" s="22">
        <f t="shared" si="372"/>
        <v>49.307767584097853</v>
      </c>
      <c r="M727" s="55">
        <f t="shared" si="378"/>
        <v>0</v>
      </c>
      <c r="N727" s="55">
        <f t="shared" si="378"/>
        <v>0</v>
      </c>
      <c r="O727" s="55">
        <f t="shared" si="378"/>
        <v>0</v>
      </c>
      <c r="P727" s="55">
        <f t="shared" si="378"/>
        <v>0</v>
      </c>
      <c r="Q727" s="55">
        <f t="shared" si="378"/>
        <v>0</v>
      </c>
      <c r="R727" s="55">
        <f t="shared" si="378"/>
        <v>0</v>
      </c>
      <c r="S727" s="55">
        <f t="shared" si="378"/>
        <v>0</v>
      </c>
      <c r="T727" s="55">
        <f t="shared" si="378"/>
        <v>0</v>
      </c>
      <c r="U727" s="55">
        <f t="shared" si="378"/>
        <v>0</v>
      </c>
      <c r="V727" s="21"/>
      <c r="W727" s="21"/>
      <c r="X727" s="21"/>
      <c r="Y727" s="132"/>
    </row>
    <row r="728" spans="1:25" s="35" customFormat="1" hidden="1" x14ac:dyDescent="0.2">
      <c r="A728" s="28" t="s">
        <v>223</v>
      </c>
      <c r="B728" s="29">
        <v>12</v>
      </c>
      <c r="C728" s="53" t="s">
        <v>28</v>
      </c>
      <c r="D728" s="31">
        <v>3237</v>
      </c>
      <c r="E728" s="32" t="s">
        <v>36</v>
      </c>
      <c r="F728" s="32"/>
      <c r="G728" s="54">
        <v>270000</v>
      </c>
      <c r="H728" s="54">
        <v>270000</v>
      </c>
      <c r="I728" s="54">
        <v>327000</v>
      </c>
      <c r="J728" s="54">
        <v>327000</v>
      </c>
      <c r="K728" s="54">
        <v>161236.4</v>
      </c>
      <c r="L728" s="33">
        <f t="shared" si="372"/>
        <v>49.307767584097853</v>
      </c>
      <c r="M728" s="54">
        <v>0</v>
      </c>
      <c r="N728" s="54">
        <v>0</v>
      </c>
      <c r="O728" s="54"/>
      <c r="P728" s="54">
        <f>O728</f>
        <v>0</v>
      </c>
      <c r="Q728" s="54">
        <v>0</v>
      </c>
      <c r="R728" s="54"/>
      <c r="S728" s="54">
        <f>R728</f>
        <v>0</v>
      </c>
      <c r="T728" s="54"/>
      <c r="U728" s="54">
        <f>T728</f>
        <v>0</v>
      </c>
      <c r="V728" s="1"/>
      <c r="W728" s="1"/>
      <c r="X728" s="1"/>
      <c r="Y728" s="74"/>
    </row>
    <row r="729" spans="1:25" s="36" customFormat="1" ht="15.75" hidden="1" x14ac:dyDescent="0.2">
      <c r="A729" s="24" t="s">
        <v>223</v>
      </c>
      <c r="B729" s="25">
        <v>51</v>
      </c>
      <c r="C729" s="52" t="s">
        <v>28</v>
      </c>
      <c r="D729" s="27">
        <v>323</v>
      </c>
      <c r="E729" s="20"/>
      <c r="F729" s="20"/>
      <c r="G729" s="55">
        <f>SUM(G730)</f>
        <v>1530000</v>
      </c>
      <c r="H729" s="55">
        <f t="shared" ref="H729:U729" si="379">SUM(H730)</f>
        <v>0</v>
      </c>
      <c r="I729" s="55">
        <f t="shared" si="379"/>
        <v>1530000</v>
      </c>
      <c r="J729" s="55">
        <f t="shared" si="379"/>
        <v>0</v>
      </c>
      <c r="K729" s="55">
        <f t="shared" si="379"/>
        <v>913672.93</v>
      </c>
      <c r="L729" s="22">
        <f t="shared" si="372"/>
        <v>59.717184967320271</v>
      </c>
      <c r="M729" s="55">
        <f t="shared" si="379"/>
        <v>0</v>
      </c>
      <c r="N729" s="55">
        <f t="shared" si="379"/>
        <v>0</v>
      </c>
      <c r="O729" s="55">
        <f t="shared" si="379"/>
        <v>0</v>
      </c>
      <c r="P729" s="55">
        <f t="shared" si="379"/>
        <v>0</v>
      </c>
      <c r="Q729" s="55">
        <f t="shared" si="379"/>
        <v>0</v>
      </c>
      <c r="R729" s="55">
        <f t="shared" si="379"/>
        <v>0</v>
      </c>
      <c r="S729" s="55">
        <f t="shared" si="379"/>
        <v>0</v>
      </c>
      <c r="T729" s="55">
        <f t="shared" si="379"/>
        <v>0</v>
      </c>
      <c r="U729" s="55">
        <f t="shared" si="379"/>
        <v>0</v>
      </c>
      <c r="V729" s="21"/>
      <c r="W729" s="21"/>
      <c r="X729" s="21"/>
      <c r="Y729" s="132"/>
    </row>
    <row r="730" spans="1:25" s="35" customFormat="1" hidden="1" x14ac:dyDescent="0.2">
      <c r="A730" s="28" t="s">
        <v>223</v>
      </c>
      <c r="B730" s="29">
        <v>51</v>
      </c>
      <c r="C730" s="53" t="s">
        <v>28</v>
      </c>
      <c r="D730" s="31">
        <v>3237</v>
      </c>
      <c r="E730" s="32" t="s">
        <v>36</v>
      </c>
      <c r="F730" s="32"/>
      <c r="G730" s="54">
        <v>1530000</v>
      </c>
      <c r="H730" s="80"/>
      <c r="I730" s="54">
        <v>1530000</v>
      </c>
      <c r="J730" s="59"/>
      <c r="K730" s="54">
        <v>913672.93</v>
      </c>
      <c r="L730" s="33">
        <f t="shared" si="372"/>
        <v>59.717184967320271</v>
      </c>
      <c r="M730" s="54">
        <v>0</v>
      </c>
      <c r="N730" s="80"/>
      <c r="O730" s="54"/>
      <c r="P730" s="59"/>
      <c r="Q730" s="54">
        <v>0</v>
      </c>
      <c r="R730" s="54"/>
      <c r="S730" s="59"/>
      <c r="T730" s="54"/>
      <c r="U730" s="59"/>
      <c r="V730" s="1"/>
      <c r="W730" s="1"/>
      <c r="X730" s="1"/>
      <c r="Y730" s="74"/>
    </row>
    <row r="731" spans="1:25" s="36" customFormat="1" ht="15.75" hidden="1" x14ac:dyDescent="0.2">
      <c r="A731" s="24" t="s">
        <v>223</v>
      </c>
      <c r="B731" s="25">
        <v>563</v>
      </c>
      <c r="C731" s="52" t="s">
        <v>28</v>
      </c>
      <c r="D731" s="27">
        <v>323</v>
      </c>
      <c r="E731" s="20"/>
      <c r="F731" s="20"/>
      <c r="G731" s="55"/>
      <c r="H731" s="55"/>
      <c r="I731" s="55">
        <f>I732</f>
        <v>0</v>
      </c>
      <c r="J731" s="55">
        <f t="shared" ref="J731:U731" si="380">J732</f>
        <v>0</v>
      </c>
      <c r="K731" s="55">
        <f t="shared" si="380"/>
        <v>0</v>
      </c>
      <c r="L731" s="22" t="str">
        <f t="shared" si="372"/>
        <v>-</v>
      </c>
      <c r="M731" s="55">
        <f t="shared" si="380"/>
        <v>0</v>
      </c>
      <c r="N731" s="55">
        <f t="shared" si="380"/>
        <v>0</v>
      </c>
      <c r="O731" s="55">
        <f t="shared" si="380"/>
        <v>0</v>
      </c>
      <c r="P731" s="55">
        <f t="shared" si="380"/>
        <v>0</v>
      </c>
      <c r="Q731" s="55">
        <f t="shared" si="380"/>
        <v>0</v>
      </c>
      <c r="R731" s="55">
        <f t="shared" si="380"/>
        <v>0</v>
      </c>
      <c r="S731" s="55">
        <f t="shared" si="380"/>
        <v>0</v>
      </c>
      <c r="T731" s="55">
        <f t="shared" si="380"/>
        <v>0</v>
      </c>
      <c r="U731" s="55">
        <f t="shared" si="380"/>
        <v>0</v>
      </c>
      <c r="V731" s="21"/>
      <c r="W731" s="21"/>
      <c r="X731" s="21"/>
      <c r="Y731" s="132"/>
    </row>
    <row r="732" spans="1:25" s="35" customFormat="1" hidden="1" x14ac:dyDescent="0.2">
      <c r="A732" s="28" t="s">
        <v>223</v>
      </c>
      <c r="B732" s="29">
        <v>563</v>
      </c>
      <c r="C732" s="53" t="s">
        <v>28</v>
      </c>
      <c r="D732" s="31">
        <v>3237</v>
      </c>
      <c r="E732" s="32" t="s">
        <v>36</v>
      </c>
      <c r="F732" s="32"/>
      <c r="G732" s="54"/>
      <c r="H732" s="54"/>
      <c r="I732" s="54"/>
      <c r="J732" s="59"/>
      <c r="K732" s="54"/>
      <c r="L732" s="33" t="str">
        <f t="shared" si="372"/>
        <v>-</v>
      </c>
      <c r="M732" s="54"/>
      <c r="N732" s="54"/>
      <c r="O732" s="54"/>
      <c r="P732" s="59"/>
      <c r="Q732" s="54"/>
      <c r="R732" s="54"/>
      <c r="S732" s="59"/>
      <c r="T732" s="54"/>
      <c r="U732" s="59"/>
      <c r="V732" s="1"/>
      <c r="W732" s="1"/>
      <c r="X732" s="1"/>
      <c r="Y732" s="74"/>
    </row>
    <row r="733" spans="1:25" ht="110.25" x14ac:dyDescent="0.2">
      <c r="A733" s="387" t="s">
        <v>512</v>
      </c>
      <c r="B733" s="388"/>
      <c r="C733" s="388"/>
      <c r="D733" s="388"/>
      <c r="E733" s="20" t="s">
        <v>321</v>
      </c>
      <c r="F733" s="20" t="s">
        <v>249</v>
      </c>
      <c r="G733" s="55">
        <f>G734+G736+G738+G740</f>
        <v>795703</v>
      </c>
      <c r="H733" s="55">
        <f>H734+H736+H738+H740</f>
        <v>120703</v>
      </c>
      <c r="I733" s="55">
        <f>I734+I736+I738+I740+I742</f>
        <v>795703</v>
      </c>
      <c r="J733" s="55">
        <f t="shared" ref="J733:U733" si="381">J734+J736+J738+J740+J742</f>
        <v>120703</v>
      </c>
      <c r="K733" s="55">
        <f t="shared" si="381"/>
        <v>0</v>
      </c>
      <c r="L733" s="22">
        <f t="shared" si="372"/>
        <v>0</v>
      </c>
      <c r="M733" s="55">
        <f t="shared" si="381"/>
        <v>1856246</v>
      </c>
      <c r="N733" s="55">
        <f t="shared" si="381"/>
        <v>281246</v>
      </c>
      <c r="O733" s="55">
        <f t="shared" si="381"/>
        <v>0</v>
      </c>
      <c r="P733" s="55">
        <f t="shared" si="381"/>
        <v>0</v>
      </c>
      <c r="Q733" s="55">
        <f t="shared" si="381"/>
        <v>1325476</v>
      </c>
      <c r="R733" s="55">
        <f t="shared" si="381"/>
        <v>0</v>
      </c>
      <c r="S733" s="55">
        <f t="shared" si="381"/>
        <v>0</v>
      </c>
      <c r="T733" s="55">
        <f t="shared" si="381"/>
        <v>0</v>
      </c>
      <c r="U733" s="55">
        <f t="shared" si="381"/>
        <v>0</v>
      </c>
    </row>
    <row r="734" spans="1:25" s="36" customFormat="1" ht="15.75" hidden="1" x14ac:dyDescent="0.2">
      <c r="A734" s="24" t="s">
        <v>320</v>
      </c>
      <c r="B734" s="25">
        <v>12</v>
      </c>
      <c r="C734" s="52" t="s">
        <v>28</v>
      </c>
      <c r="D734" s="27">
        <v>323</v>
      </c>
      <c r="E734" s="20"/>
      <c r="F734" s="20"/>
      <c r="G734" s="55">
        <f>SUM(G735)</f>
        <v>120703</v>
      </c>
      <c r="H734" s="55">
        <f t="shared" ref="H734:U734" si="382">SUM(H735)</f>
        <v>120703</v>
      </c>
      <c r="I734" s="55">
        <f t="shared" si="382"/>
        <v>120703</v>
      </c>
      <c r="J734" s="55">
        <f t="shared" si="382"/>
        <v>120703</v>
      </c>
      <c r="K734" s="55">
        <f t="shared" si="382"/>
        <v>0</v>
      </c>
      <c r="L734" s="22">
        <f t="shared" si="372"/>
        <v>0</v>
      </c>
      <c r="M734" s="55">
        <f t="shared" si="382"/>
        <v>281246</v>
      </c>
      <c r="N734" s="55">
        <f t="shared" si="382"/>
        <v>281246</v>
      </c>
      <c r="O734" s="55">
        <f t="shared" si="382"/>
        <v>0</v>
      </c>
      <c r="P734" s="55">
        <f t="shared" si="382"/>
        <v>0</v>
      </c>
      <c r="Q734" s="55">
        <f t="shared" si="382"/>
        <v>200476</v>
      </c>
      <c r="R734" s="55">
        <f t="shared" si="382"/>
        <v>0</v>
      </c>
      <c r="S734" s="55">
        <f t="shared" si="382"/>
        <v>0</v>
      </c>
      <c r="T734" s="55">
        <f t="shared" si="382"/>
        <v>0</v>
      </c>
      <c r="U734" s="55">
        <f t="shared" si="382"/>
        <v>0</v>
      </c>
      <c r="V734" s="21"/>
      <c r="W734" s="21"/>
      <c r="X734" s="21"/>
      <c r="Y734" s="132"/>
    </row>
    <row r="735" spans="1:25" s="36" customFormat="1" ht="15.75" hidden="1" x14ac:dyDescent="0.2">
      <c r="A735" s="28" t="s">
        <v>320</v>
      </c>
      <c r="B735" s="29">
        <v>12</v>
      </c>
      <c r="C735" s="53" t="s">
        <v>28</v>
      </c>
      <c r="D735" s="31">
        <v>3237</v>
      </c>
      <c r="E735" s="32" t="s">
        <v>36</v>
      </c>
      <c r="F735" s="32"/>
      <c r="G735" s="54">
        <v>120703</v>
      </c>
      <c r="H735" s="54">
        <v>120703</v>
      </c>
      <c r="I735" s="54">
        <v>120703</v>
      </c>
      <c r="J735" s="54">
        <v>120703</v>
      </c>
      <c r="K735" s="54">
        <v>0</v>
      </c>
      <c r="L735" s="33">
        <f t="shared" si="372"/>
        <v>0</v>
      </c>
      <c r="M735" s="54">
        <v>281246</v>
      </c>
      <c r="N735" s="54">
        <v>281246</v>
      </c>
      <c r="O735" s="54"/>
      <c r="P735" s="54">
        <f>O735</f>
        <v>0</v>
      </c>
      <c r="Q735" s="54">
        <v>200476</v>
      </c>
      <c r="R735" s="54"/>
      <c r="S735" s="54">
        <f>R735</f>
        <v>0</v>
      </c>
      <c r="T735" s="54">
        <v>0</v>
      </c>
      <c r="U735" s="54">
        <f>T735</f>
        <v>0</v>
      </c>
      <c r="V735" s="21"/>
      <c r="W735" s="21"/>
      <c r="X735" s="21"/>
      <c r="Y735" s="132"/>
    </row>
    <row r="736" spans="1:25" s="36" customFormat="1" ht="15.75" hidden="1" x14ac:dyDescent="0.2">
      <c r="A736" s="24" t="s">
        <v>320</v>
      </c>
      <c r="B736" s="25">
        <v>12</v>
      </c>
      <c r="C736" s="52" t="s">
        <v>28</v>
      </c>
      <c r="D736" s="27">
        <v>386</v>
      </c>
      <c r="E736" s="20"/>
      <c r="F736" s="20"/>
      <c r="G736" s="55">
        <f>SUM(G737)</f>
        <v>0</v>
      </c>
      <c r="H736" s="55">
        <f t="shared" ref="H736:U736" si="383">SUM(H737)</f>
        <v>0</v>
      </c>
      <c r="I736" s="55">
        <f t="shared" si="383"/>
        <v>0</v>
      </c>
      <c r="J736" s="55">
        <f t="shared" si="383"/>
        <v>0</v>
      </c>
      <c r="K736" s="55">
        <f t="shared" si="383"/>
        <v>0</v>
      </c>
      <c r="L736" s="22" t="str">
        <f t="shared" si="372"/>
        <v>-</v>
      </c>
      <c r="M736" s="55">
        <f t="shared" si="383"/>
        <v>0</v>
      </c>
      <c r="N736" s="55">
        <f t="shared" si="383"/>
        <v>0</v>
      </c>
      <c r="O736" s="55">
        <f t="shared" si="383"/>
        <v>0</v>
      </c>
      <c r="P736" s="55">
        <f t="shared" si="383"/>
        <v>0</v>
      </c>
      <c r="Q736" s="55">
        <f t="shared" si="383"/>
        <v>0</v>
      </c>
      <c r="R736" s="55">
        <f t="shared" si="383"/>
        <v>0</v>
      </c>
      <c r="S736" s="55">
        <f t="shared" si="383"/>
        <v>0</v>
      </c>
      <c r="T736" s="55">
        <f t="shared" si="383"/>
        <v>0</v>
      </c>
      <c r="U736" s="55">
        <f t="shared" si="383"/>
        <v>0</v>
      </c>
      <c r="V736" s="21"/>
      <c r="W736" s="21"/>
      <c r="X736" s="21"/>
      <c r="Y736" s="132"/>
    </row>
    <row r="737" spans="1:25" s="36" customFormat="1" ht="15.75" hidden="1" x14ac:dyDescent="0.2">
      <c r="A737" s="28" t="s">
        <v>320</v>
      </c>
      <c r="B737" s="29">
        <v>12</v>
      </c>
      <c r="C737" s="53" t="s">
        <v>28</v>
      </c>
      <c r="D737" s="81" t="s">
        <v>430</v>
      </c>
      <c r="E737" s="82"/>
      <c r="F737" s="32"/>
      <c r="G737" s="54"/>
      <c r="H737" s="54"/>
      <c r="I737" s="54"/>
      <c r="J737" s="54"/>
      <c r="K737" s="54"/>
      <c r="L737" s="33" t="str">
        <f t="shared" si="372"/>
        <v>-</v>
      </c>
      <c r="M737" s="54"/>
      <c r="N737" s="54"/>
      <c r="O737" s="54"/>
      <c r="P737" s="54">
        <f>O737</f>
        <v>0</v>
      </c>
      <c r="Q737" s="54"/>
      <c r="R737" s="54"/>
      <c r="S737" s="54">
        <f>R737</f>
        <v>0</v>
      </c>
      <c r="T737" s="54"/>
      <c r="U737" s="54">
        <f>T737</f>
        <v>0</v>
      </c>
      <c r="V737" s="21"/>
      <c r="W737" s="21"/>
      <c r="X737" s="21"/>
      <c r="Y737" s="132"/>
    </row>
    <row r="738" spans="1:25" s="36" customFormat="1" ht="15.75" hidden="1" x14ac:dyDescent="0.2">
      <c r="A738" s="24" t="s">
        <v>320</v>
      </c>
      <c r="B738" s="25">
        <v>51</v>
      </c>
      <c r="C738" s="52" t="s">
        <v>28</v>
      </c>
      <c r="D738" s="27">
        <v>323</v>
      </c>
      <c r="E738" s="20"/>
      <c r="F738" s="20"/>
      <c r="G738" s="55">
        <f>SUM(G739)</f>
        <v>675000</v>
      </c>
      <c r="H738" s="55">
        <f t="shared" ref="H738:U738" si="384">SUM(H739)</f>
        <v>0</v>
      </c>
      <c r="I738" s="55">
        <f t="shared" si="384"/>
        <v>675000</v>
      </c>
      <c r="J738" s="55">
        <f t="shared" si="384"/>
        <v>0</v>
      </c>
      <c r="K738" s="55">
        <f t="shared" si="384"/>
        <v>0</v>
      </c>
      <c r="L738" s="22">
        <f t="shared" si="372"/>
        <v>0</v>
      </c>
      <c r="M738" s="55">
        <f t="shared" si="384"/>
        <v>1575000</v>
      </c>
      <c r="N738" s="55">
        <f t="shared" si="384"/>
        <v>0</v>
      </c>
      <c r="O738" s="55">
        <f t="shared" si="384"/>
        <v>0</v>
      </c>
      <c r="P738" s="55">
        <f t="shared" si="384"/>
        <v>0</v>
      </c>
      <c r="Q738" s="55">
        <f t="shared" si="384"/>
        <v>1125000</v>
      </c>
      <c r="R738" s="55">
        <f t="shared" si="384"/>
        <v>0</v>
      </c>
      <c r="S738" s="55">
        <f t="shared" si="384"/>
        <v>0</v>
      </c>
      <c r="T738" s="55">
        <f t="shared" si="384"/>
        <v>0</v>
      </c>
      <c r="U738" s="55">
        <f t="shared" si="384"/>
        <v>0</v>
      </c>
      <c r="V738" s="21"/>
      <c r="W738" s="21"/>
      <c r="X738" s="21"/>
      <c r="Y738" s="132"/>
    </row>
    <row r="739" spans="1:25" s="36" customFormat="1" ht="15.75" hidden="1" x14ac:dyDescent="0.2">
      <c r="A739" s="28" t="s">
        <v>320</v>
      </c>
      <c r="B739" s="29">
        <v>51</v>
      </c>
      <c r="C739" s="53" t="s">
        <v>28</v>
      </c>
      <c r="D739" s="31">
        <v>3237</v>
      </c>
      <c r="E739" s="32" t="s">
        <v>36</v>
      </c>
      <c r="F739" s="32"/>
      <c r="G739" s="54">
        <v>675000</v>
      </c>
      <c r="H739" s="80"/>
      <c r="I739" s="54">
        <v>675000</v>
      </c>
      <c r="J739" s="59"/>
      <c r="K739" s="54">
        <v>0</v>
      </c>
      <c r="L739" s="33">
        <f t="shared" si="372"/>
        <v>0</v>
      </c>
      <c r="M739" s="54">
        <v>1575000</v>
      </c>
      <c r="N739" s="80"/>
      <c r="O739" s="54"/>
      <c r="P739" s="59"/>
      <c r="Q739" s="54">
        <v>1125000</v>
      </c>
      <c r="R739" s="54"/>
      <c r="S739" s="59"/>
      <c r="T739" s="54">
        <v>0</v>
      </c>
      <c r="U739" s="59"/>
      <c r="V739" s="21"/>
      <c r="W739" s="21"/>
      <c r="X739" s="21"/>
      <c r="Y739" s="132"/>
    </row>
    <row r="740" spans="1:25" s="36" customFormat="1" ht="15.75" hidden="1" x14ac:dyDescent="0.2">
      <c r="A740" s="24" t="s">
        <v>320</v>
      </c>
      <c r="B740" s="25">
        <v>51</v>
      </c>
      <c r="C740" s="52" t="s">
        <v>28</v>
      </c>
      <c r="D740" s="27">
        <v>386</v>
      </c>
      <c r="E740" s="20"/>
      <c r="F740" s="20"/>
      <c r="G740" s="55">
        <f>SUM(G741)</f>
        <v>0</v>
      </c>
      <c r="H740" s="55">
        <f t="shared" ref="H740:U740" si="385">SUM(H741)</f>
        <v>0</v>
      </c>
      <c r="I740" s="55">
        <f t="shared" si="385"/>
        <v>0</v>
      </c>
      <c r="J740" s="55">
        <f t="shared" si="385"/>
        <v>0</v>
      </c>
      <c r="K740" s="55">
        <f t="shared" si="385"/>
        <v>0</v>
      </c>
      <c r="L740" s="22" t="str">
        <f t="shared" si="372"/>
        <v>-</v>
      </c>
      <c r="M740" s="55">
        <f t="shared" si="385"/>
        <v>0</v>
      </c>
      <c r="N740" s="55">
        <f t="shared" si="385"/>
        <v>0</v>
      </c>
      <c r="O740" s="55">
        <f t="shared" si="385"/>
        <v>0</v>
      </c>
      <c r="P740" s="55">
        <f t="shared" si="385"/>
        <v>0</v>
      </c>
      <c r="Q740" s="55">
        <f t="shared" si="385"/>
        <v>0</v>
      </c>
      <c r="R740" s="55">
        <f t="shared" si="385"/>
        <v>0</v>
      </c>
      <c r="S740" s="55">
        <f t="shared" si="385"/>
        <v>0</v>
      </c>
      <c r="T740" s="55">
        <f t="shared" si="385"/>
        <v>0</v>
      </c>
      <c r="U740" s="55">
        <f t="shared" si="385"/>
        <v>0</v>
      </c>
      <c r="V740" s="21"/>
      <c r="W740" s="21"/>
      <c r="X740" s="21"/>
      <c r="Y740" s="132"/>
    </row>
    <row r="741" spans="1:25" s="36" customFormat="1" ht="45" hidden="1" x14ac:dyDescent="0.2">
      <c r="A741" s="28" t="s">
        <v>320</v>
      </c>
      <c r="B741" s="29">
        <v>51</v>
      </c>
      <c r="C741" s="53" t="s">
        <v>28</v>
      </c>
      <c r="D741" s="31">
        <v>3861</v>
      </c>
      <c r="E741" s="32" t="s">
        <v>282</v>
      </c>
      <c r="F741" s="32"/>
      <c r="G741" s="54"/>
      <c r="H741" s="54"/>
      <c r="I741" s="54"/>
      <c r="J741" s="59"/>
      <c r="K741" s="54"/>
      <c r="L741" s="33" t="str">
        <f t="shared" si="372"/>
        <v>-</v>
      </c>
      <c r="M741" s="54"/>
      <c r="N741" s="54"/>
      <c r="O741" s="54"/>
      <c r="P741" s="59"/>
      <c r="Q741" s="54"/>
      <c r="R741" s="54"/>
      <c r="S741" s="59"/>
      <c r="T741" s="54"/>
      <c r="U741" s="59"/>
      <c r="V741" s="21"/>
      <c r="W741" s="21"/>
      <c r="X741" s="21"/>
      <c r="Y741" s="132"/>
    </row>
    <row r="742" spans="1:25" s="36" customFormat="1" ht="15.75" hidden="1" x14ac:dyDescent="0.2">
      <c r="A742" s="24" t="s">
        <v>320</v>
      </c>
      <c r="B742" s="25">
        <v>563</v>
      </c>
      <c r="C742" s="52" t="s">
        <v>28</v>
      </c>
      <c r="D742" s="27">
        <v>323</v>
      </c>
      <c r="E742" s="20"/>
      <c r="F742" s="20"/>
      <c r="G742" s="55"/>
      <c r="H742" s="55"/>
      <c r="I742" s="55">
        <f>I743</f>
        <v>0</v>
      </c>
      <c r="J742" s="55">
        <f t="shared" ref="J742:U742" si="386">J743</f>
        <v>0</v>
      </c>
      <c r="K742" s="55">
        <f t="shared" si="386"/>
        <v>0</v>
      </c>
      <c r="L742" s="22" t="str">
        <f t="shared" si="372"/>
        <v>-</v>
      </c>
      <c r="M742" s="55">
        <f t="shared" si="386"/>
        <v>0</v>
      </c>
      <c r="N742" s="55">
        <f t="shared" si="386"/>
        <v>0</v>
      </c>
      <c r="O742" s="55">
        <f t="shared" si="386"/>
        <v>0</v>
      </c>
      <c r="P742" s="55">
        <f t="shared" si="386"/>
        <v>0</v>
      </c>
      <c r="Q742" s="55">
        <f t="shared" si="386"/>
        <v>0</v>
      </c>
      <c r="R742" s="55">
        <f t="shared" si="386"/>
        <v>0</v>
      </c>
      <c r="S742" s="55">
        <f t="shared" si="386"/>
        <v>0</v>
      </c>
      <c r="T742" s="55">
        <f t="shared" si="386"/>
        <v>0</v>
      </c>
      <c r="U742" s="55">
        <f t="shared" si="386"/>
        <v>0</v>
      </c>
      <c r="V742" s="21"/>
      <c r="W742" s="21"/>
      <c r="X742" s="21"/>
      <c r="Y742" s="132"/>
    </row>
    <row r="743" spans="1:25" s="36" customFormat="1" ht="15.75" hidden="1" x14ac:dyDescent="0.2">
      <c r="A743" s="28" t="s">
        <v>320</v>
      </c>
      <c r="B743" s="29">
        <v>563</v>
      </c>
      <c r="C743" s="53" t="s">
        <v>28</v>
      </c>
      <c r="D743" s="31">
        <v>3237</v>
      </c>
      <c r="E743" s="32" t="s">
        <v>36</v>
      </c>
      <c r="F743" s="32"/>
      <c r="G743" s="54"/>
      <c r="H743" s="54"/>
      <c r="I743" s="54"/>
      <c r="J743" s="59"/>
      <c r="K743" s="54"/>
      <c r="L743" s="33" t="str">
        <f t="shared" si="372"/>
        <v>-</v>
      </c>
      <c r="M743" s="54"/>
      <c r="N743" s="54"/>
      <c r="O743" s="54"/>
      <c r="P743" s="59"/>
      <c r="Q743" s="54"/>
      <c r="R743" s="54"/>
      <c r="S743" s="59"/>
      <c r="T743" s="54"/>
      <c r="U743" s="59"/>
      <c r="V743" s="21"/>
      <c r="W743" s="21"/>
      <c r="X743" s="21"/>
      <c r="Y743" s="132"/>
    </row>
    <row r="744" spans="1:25" ht="93.75" customHeight="1" x14ac:dyDescent="0.2">
      <c r="A744" s="387" t="s">
        <v>513</v>
      </c>
      <c r="B744" s="388"/>
      <c r="C744" s="388"/>
      <c r="D744" s="388"/>
      <c r="E744" s="20" t="s">
        <v>351</v>
      </c>
      <c r="F744" s="20" t="s">
        <v>251</v>
      </c>
      <c r="G744" s="55">
        <f>G745+G747+G749</f>
        <v>3600000</v>
      </c>
      <c r="H744" s="55">
        <f>H745+H747+H749</f>
        <v>540000</v>
      </c>
      <c r="I744" s="55">
        <f>I745+I747+I749+I751</f>
        <v>3600000</v>
      </c>
      <c r="J744" s="55">
        <f t="shared" ref="J744:U744" si="387">J745+J747+J749+J751</f>
        <v>540000</v>
      </c>
      <c r="K744" s="55">
        <f t="shared" si="387"/>
        <v>2494873.91</v>
      </c>
      <c r="L744" s="22">
        <f t="shared" si="372"/>
        <v>69.302053055555561</v>
      </c>
      <c r="M744" s="55">
        <f t="shared" si="387"/>
        <v>2400000</v>
      </c>
      <c r="N744" s="55">
        <f t="shared" si="387"/>
        <v>360000</v>
      </c>
      <c r="O744" s="55">
        <f t="shared" si="387"/>
        <v>0</v>
      </c>
      <c r="P744" s="55">
        <f t="shared" si="387"/>
        <v>0</v>
      </c>
      <c r="Q744" s="55">
        <f t="shared" si="387"/>
        <v>0</v>
      </c>
      <c r="R744" s="55">
        <f t="shared" si="387"/>
        <v>0</v>
      </c>
      <c r="S744" s="55">
        <f t="shared" si="387"/>
        <v>0</v>
      </c>
      <c r="T744" s="55">
        <f t="shared" si="387"/>
        <v>0</v>
      </c>
      <c r="U744" s="55">
        <f t="shared" si="387"/>
        <v>0</v>
      </c>
    </row>
    <row r="745" spans="1:25" s="36" customFormat="1" ht="15.75" hidden="1" x14ac:dyDescent="0.2">
      <c r="A745" s="24" t="s">
        <v>278</v>
      </c>
      <c r="B745" s="25">
        <v>11</v>
      </c>
      <c r="C745" s="52" t="s">
        <v>27</v>
      </c>
      <c r="D745" s="42">
        <v>386</v>
      </c>
      <c r="E745" s="20"/>
      <c r="F745" s="20"/>
      <c r="G745" s="55">
        <f>SUM(G746)</f>
        <v>0</v>
      </c>
      <c r="H745" s="55">
        <f t="shared" ref="H745:U745" si="388">SUM(H746)</f>
        <v>0</v>
      </c>
      <c r="I745" s="55">
        <f t="shared" si="388"/>
        <v>0</v>
      </c>
      <c r="J745" s="55">
        <f t="shared" si="388"/>
        <v>0</v>
      </c>
      <c r="K745" s="55">
        <f t="shared" si="388"/>
        <v>0</v>
      </c>
      <c r="L745" s="22" t="str">
        <f t="shared" si="372"/>
        <v>-</v>
      </c>
      <c r="M745" s="55">
        <f t="shared" si="388"/>
        <v>0</v>
      </c>
      <c r="N745" s="55">
        <f t="shared" si="388"/>
        <v>0</v>
      </c>
      <c r="O745" s="55">
        <f t="shared" si="388"/>
        <v>0</v>
      </c>
      <c r="P745" s="55">
        <f t="shared" si="388"/>
        <v>0</v>
      </c>
      <c r="Q745" s="55">
        <f t="shared" si="388"/>
        <v>0</v>
      </c>
      <c r="R745" s="55">
        <f t="shared" si="388"/>
        <v>0</v>
      </c>
      <c r="S745" s="55">
        <f t="shared" si="388"/>
        <v>0</v>
      </c>
      <c r="T745" s="55">
        <f t="shared" si="388"/>
        <v>0</v>
      </c>
      <c r="U745" s="55">
        <f t="shared" si="388"/>
        <v>0</v>
      </c>
      <c r="V745" s="21"/>
      <c r="W745" s="21"/>
      <c r="X745" s="21"/>
      <c r="Y745" s="132"/>
    </row>
    <row r="746" spans="1:25" s="35" customFormat="1" ht="45" hidden="1" x14ac:dyDescent="0.2">
      <c r="A746" s="28" t="s">
        <v>278</v>
      </c>
      <c r="B746" s="29">
        <v>11</v>
      </c>
      <c r="C746" s="53" t="s">
        <v>27</v>
      </c>
      <c r="D746" s="31">
        <v>3861</v>
      </c>
      <c r="E746" s="32" t="s">
        <v>282</v>
      </c>
      <c r="F746" s="32"/>
      <c r="G746" s="54"/>
      <c r="H746" s="54"/>
      <c r="I746" s="54">
        <v>0</v>
      </c>
      <c r="J746" s="54">
        <v>0</v>
      </c>
      <c r="K746" s="54"/>
      <c r="L746" s="33" t="str">
        <f t="shared" si="372"/>
        <v>-</v>
      </c>
      <c r="M746" s="54"/>
      <c r="N746" s="54"/>
      <c r="O746" s="54"/>
      <c r="P746" s="54">
        <f>O746</f>
        <v>0</v>
      </c>
      <c r="Q746" s="54"/>
      <c r="R746" s="54">
        <v>0</v>
      </c>
      <c r="S746" s="54">
        <f>R746</f>
        <v>0</v>
      </c>
      <c r="T746" s="54">
        <v>0</v>
      </c>
      <c r="U746" s="54">
        <f>T746</f>
        <v>0</v>
      </c>
      <c r="V746" s="1"/>
      <c r="W746" s="1"/>
      <c r="X746" s="1"/>
      <c r="Y746" s="74"/>
    </row>
    <row r="747" spans="1:25" s="36" customFormat="1" ht="15.75" hidden="1" x14ac:dyDescent="0.2">
      <c r="A747" s="24" t="s">
        <v>278</v>
      </c>
      <c r="B747" s="25">
        <v>12</v>
      </c>
      <c r="C747" s="52" t="s">
        <v>27</v>
      </c>
      <c r="D747" s="27">
        <v>386</v>
      </c>
      <c r="E747" s="20"/>
      <c r="F747" s="20"/>
      <c r="G747" s="55">
        <f>SUM(G748)</f>
        <v>540000</v>
      </c>
      <c r="H747" s="55">
        <f t="shared" ref="H747:U747" si="389">SUM(H748)</f>
        <v>540000</v>
      </c>
      <c r="I747" s="55">
        <f t="shared" si="389"/>
        <v>540000</v>
      </c>
      <c r="J747" s="55">
        <f t="shared" si="389"/>
        <v>540000</v>
      </c>
      <c r="K747" s="55">
        <f t="shared" si="389"/>
        <v>374231.08</v>
      </c>
      <c r="L747" s="22">
        <f t="shared" si="372"/>
        <v>69.302051851851857</v>
      </c>
      <c r="M747" s="55">
        <f t="shared" si="389"/>
        <v>360000</v>
      </c>
      <c r="N747" s="55">
        <f t="shared" si="389"/>
        <v>360000</v>
      </c>
      <c r="O747" s="55">
        <f t="shared" si="389"/>
        <v>0</v>
      </c>
      <c r="P747" s="55">
        <f t="shared" si="389"/>
        <v>0</v>
      </c>
      <c r="Q747" s="55">
        <f t="shared" si="389"/>
        <v>0</v>
      </c>
      <c r="R747" s="55">
        <f t="shared" si="389"/>
        <v>0</v>
      </c>
      <c r="S747" s="55">
        <f t="shared" si="389"/>
        <v>0</v>
      </c>
      <c r="T747" s="55">
        <f t="shared" si="389"/>
        <v>0</v>
      </c>
      <c r="U747" s="55">
        <f t="shared" si="389"/>
        <v>0</v>
      </c>
      <c r="V747" s="21"/>
      <c r="W747" s="21"/>
      <c r="X747" s="21"/>
      <c r="Y747" s="132"/>
    </row>
    <row r="748" spans="1:25" s="35" customFormat="1" ht="45" hidden="1" x14ac:dyDescent="0.2">
      <c r="A748" s="28" t="s">
        <v>278</v>
      </c>
      <c r="B748" s="29">
        <v>12</v>
      </c>
      <c r="C748" s="53" t="s">
        <v>27</v>
      </c>
      <c r="D748" s="31">
        <v>3861</v>
      </c>
      <c r="E748" s="32" t="s">
        <v>282</v>
      </c>
      <c r="F748" s="32"/>
      <c r="G748" s="54">
        <v>540000</v>
      </c>
      <c r="H748" s="54">
        <v>540000</v>
      </c>
      <c r="I748" s="54">
        <v>540000</v>
      </c>
      <c r="J748" s="54">
        <v>540000</v>
      </c>
      <c r="K748" s="54">
        <v>374231.08</v>
      </c>
      <c r="L748" s="33">
        <f t="shared" si="372"/>
        <v>69.302051851851857</v>
      </c>
      <c r="M748" s="54">
        <v>360000</v>
      </c>
      <c r="N748" s="54">
        <v>360000</v>
      </c>
      <c r="O748" s="54"/>
      <c r="P748" s="54">
        <f>O748</f>
        <v>0</v>
      </c>
      <c r="Q748" s="54">
        <v>0</v>
      </c>
      <c r="R748" s="54">
        <v>0</v>
      </c>
      <c r="S748" s="54">
        <f>R748</f>
        <v>0</v>
      </c>
      <c r="T748" s="54">
        <v>0</v>
      </c>
      <c r="U748" s="54">
        <f>T748</f>
        <v>0</v>
      </c>
      <c r="V748" s="1"/>
      <c r="W748" s="1"/>
      <c r="X748" s="1"/>
      <c r="Y748" s="74"/>
    </row>
    <row r="749" spans="1:25" s="36" customFormat="1" ht="15.75" hidden="1" x14ac:dyDescent="0.2">
      <c r="A749" s="24" t="s">
        <v>278</v>
      </c>
      <c r="B749" s="25">
        <v>51</v>
      </c>
      <c r="C749" s="52" t="s">
        <v>27</v>
      </c>
      <c r="D749" s="27">
        <v>386</v>
      </c>
      <c r="E749" s="20"/>
      <c r="F749" s="20"/>
      <c r="G749" s="55">
        <f>SUM(G750)</f>
        <v>3060000</v>
      </c>
      <c r="H749" s="55">
        <f t="shared" ref="H749:U749" si="390">SUM(H750)</f>
        <v>0</v>
      </c>
      <c r="I749" s="55">
        <f t="shared" si="390"/>
        <v>3060000</v>
      </c>
      <c r="J749" s="55">
        <f t="shared" si="390"/>
        <v>0</v>
      </c>
      <c r="K749" s="55">
        <f t="shared" si="390"/>
        <v>2120642.83</v>
      </c>
      <c r="L749" s="22">
        <f t="shared" si="372"/>
        <v>69.302053267973861</v>
      </c>
      <c r="M749" s="55">
        <f t="shared" si="390"/>
        <v>2040000</v>
      </c>
      <c r="N749" s="55">
        <f t="shared" si="390"/>
        <v>0</v>
      </c>
      <c r="O749" s="55">
        <f t="shared" si="390"/>
        <v>0</v>
      </c>
      <c r="P749" s="55">
        <f t="shared" si="390"/>
        <v>0</v>
      </c>
      <c r="Q749" s="55">
        <f t="shared" si="390"/>
        <v>0</v>
      </c>
      <c r="R749" s="55">
        <f t="shared" si="390"/>
        <v>0</v>
      </c>
      <c r="S749" s="55">
        <f t="shared" si="390"/>
        <v>0</v>
      </c>
      <c r="T749" s="55">
        <f t="shared" si="390"/>
        <v>0</v>
      </c>
      <c r="U749" s="55">
        <f t="shared" si="390"/>
        <v>0</v>
      </c>
      <c r="V749" s="21"/>
      <c r="W749" s="21"/>
      <c r="X749" s="21"/>
      <c r="Y749" s="132"/>
    </row>
    <row r="750" spans="1:25" s="36" customFormat="1" ht="45" hidden="1" x14ac:dyDescent="0.2">
      <c r="A750" s="28" t="s">
        <v>278</v>
      </c>
      <c r="B750" s="29">
        <v>51</v>
      </c>
      <c r="C750" s="53" t="s">
        <v>27</v>
      </c>
      <c r="D750" s="31">
        <v>3861</v>
      </c>
      <c r="E750" s="32" t="s">
        <v>282</v>
      </c>
      <c r="F750" s="32"/>
      <c r="G750" s="54">
        <v>3060000</v>
      </c>
      <c r="H750" s="80"/>
      <c r="I750" s="54">
        <v>3060000</v>
      </c>
      <c r="J750" s="59"/>
      <c r="K750" s="54">
        <v>2120642.83</v>
      </c>
      <c r="L750" s="33">
        <f t="shared" si="372"/>
        <v>69.302053267973861</v>
      </c>
      <c r="M750" s="54">
        <v>2040000</v>
      </c>
      <c r="N750" s="80"/>
      <c r="O750" s="54"/>
      <c r="P750" s="59"/>
      <c r="Q750" s="54">
        <v>0</v>
      </c>
      <c r="R750" s="54">
        <v>0</v>
      </c>
      <c r="S750" s="59"/>
      <c r="T750" s="54">
        <v>0</v>
      </c>
      <c r="U750" s="59"/>
      <c r="V750" s="21"/>
      <c r="W750" s="21"/>
      <c r="X750" s="21"/>
      <c r="Y750" s="132"/>
    </row>
    <row r="751" spans="1:25" s="36" customFormat="1" ht="15.75" hidden="1" x14ac:dyDescent="0.2">
      <c r="A751" s="24" t="s">
        <v>278</v>
      </c>
      <c r="B751" s="25">
        <v>563</v>
      </c>
      <c r="C751" s="52" t="s">
        <v>27</v>
      </c>
      <c r="D751" s="27">
        <v>386</v>
      </c>
      <c r="E751" s="20"/>
      <c r="F751" s="20"/>
      <c r="G751" s="55"/>
      <c r="H751" s="55"/>
      <c r="I751" s="55">
        <f>I752</f>
        <v>0</v>
      </c>
      <c r="J751" s="55">
        <f t="shared" ref="J751:U751" si="391">J752</f>
        <v>0</v>
      </c>
      <c r="K751" s="55">
        <f t="shared" si="391"/>
        <v>0</v>
      </c>
      <c r="L751" s="22" t="str">
        <f t="shared" si="372"/>
        <v>-</v>
      </c>
      <c r="M751" s="55">
        <f t="shared" si="391"/>
        <v>0</v>
      </c>
      <c r="N751" s="55">
        <f t="shared" si="391"/>
        <v>0</v>
      </c>
      <c r="O751" s="55">
        <f t="shared" si="391"/>
        <v>0</v>
      </c>
      <c r="P751" s="55">
        <f t="shared" si="391"/>
        <v>0</v>
      </c>
      <c r="Q751" s="55">
        <f t="shared" si="391"/>
        <v>0</v>
      </c>
      <c r="R751" s="55">
        <f t="shared" si="391"/>
        <v>0</v>
      </c>
      <c r="S751" s="55">
        <f t="shared" si="391"/>
        <v>0</v>
      </c>
      <c r="T751" s="55">
        <f t="shared" si="391"/>
        <v>0</v>
      </c>
      <c r="U751" s="55">
        <f t="shared" si="391"/>
        <v>0</v>
      </c>
      <c r="V751" s="21"/>
      <c r="W751" s="21"/>
      <c r="X751" s="21"/>
      <c r="Y751" s="132"/>
    </row>
    <row r="752" spans="1:25" s="36" customFormat="1" ht="45" hidden="1" x14ac:dyDescent="0.2">
      <c r="A752" s="28" t="s">
        <v>278</v>
      </c>
      <c r="B752" s="29">
        <v>563</v>
      </c>
      <c r="C752" s="53" t="s">
        <v>27</v>
      </c>
      <c r="D752" s="31">
        <v>3861</v>
      </c>
      <c r="E752" s="32" t="s">
        <v>282</v>
      </c>
      <c r="F752" s="32"/>
      <c r="G752" s="54"/>
      <c r="H752" s="54"/>
      <c r="I752" s="54"/>
      <c r="J752" s="59"/>
      <c r="K752" s="54"/>
      <c r="L752" s="33" t="str">
        <f t="shared" si="372"/>
        <v>-</v>
      </c>
      <c r="M752" s="54"/>
      <c r="N752" s="54"/>
      <c r="O752" s="54"/>
      <c r="P752" s="59"/>
      <c r="Q752" s="54"/>
      <c r="R752" s="54"/>
      <c r="S752" s="59"/>
      <c r="T752" s="54"/>
      <c r="U752" s="59"/>
      <c r="V752" s="21"/>
      <c r="W752" s="21"/>
      <c r="X752" s="21"/>
      <c r="Y752" s="132"/>
    </row>
    <row r="753" spans="1:25" s="23" customFormat="1" ht="94.5" x14ac:dyDescent="0.2">
      <c r="A753" s="387" t="s">
        <v>514</v>
      </c>
      <c r="B753" s="388"/>
      <c r="C753" s="388"/>
      <c r="D753" s="388"/>
      <c r="E753" s="20" t="s">
        <v>359</v>
      </c>
      <c r="F753" s="20" t="s">
        <v>251</v>
      </c>
      <c r="G753" s="55">
        <f>G754+G756+G758</f>
        <v>500000</v>
      </c>
      <c r="H753" s="55">
        <f t="shared" ref="H753:U753" si="392">H754+H756+H758</f>
        <v>500000</v>
      </c>
      <c r="I753" s="55">
        <f t="shared" si="392"/>
        <v>500000</v>
      </c>
      <c r="J753" s="55">
        <f t="shared" si="392"/>
        <v>500000</v>
      </c>
      <c r="K753" s="55">
        <f t="shared" si="392"/>
        <v>500000</v>
      </c>
      <c r="L753" s="22">
        <f t="shared" si="372"/>
        <v>100</v>
      </c>
      <c r="M753" s="55">
        <f t="shared" si="392"/>
        <v>20000000</v>
      </c>
      <c r="N753" s="55">
        <f t="shared" si="392"/>
        <v>20000000</v>
      </c>
      <c r="O753" s="55">
        <f t="shared" si="392"/>
        <v>0</v>
      </c>
      <c r="P753" s="55">
        <f t="shared" si="392"/>
        <v>0</v>
      </c>
      <c r="Q753" s="55">
        <f t="shared" si="392"/>
        <v>85000000</v>
      </c>
      <c r="R753" s="55">
        <f t="shared" si="392"/>
        <v>0</v>
      </c>
      <c r="S753" s="55">
        <f t="shared" si="392"/>
        <v>0</v>
      </c>
      <c r="T753" s="55">
        <f t="shared" si="392"/>
        <v>0</v>
      </c>
      <c r="U753" s="55">
        <f t="shared" si="392"/>
        <v>0</v>
      </c>
      <c r="V753" s="57"/>
      <c r="W753" s="57"/>
      <c r="X753" s="57"/>
      <c r="Y753" s="12"/>
    </row>
    <row r="754" spans="1:25" s="36" customFormat="1" ht="15.75" hidden="1" x14ac:dyDescent="0.2">
      <c r="A754" s="25" t="s">
        <v>277</v>
      </c>
      <c r="B754" s="28">
        <v>11</v>
      </c>
      <c r="C754" s="53" t="s">
        <v>25</v>
      </c>
      <c r="D754" s="42">
        <v>386</v>
      </c>
      <c r="E754" s="20"/>
      <c r="F754" s="20"/>
      <c r="G754" s="55">
        <f>SUM(G755)</f>
        <v>500000</v>
      </c>
      <c r="H754" s="55">
        <f t="shared" ref="H754:U754" si="393">SUM(H755)</f>
        <v>500000</v>
      </c>
      <c r="I754" s="55">
        <f t="shared" si="393"/>
        <v>500000</v>
      </c>
      <c r="J754" s="55">
        <f t="shared" si="393"/>
        <v>500000</v>
      </c>
      <c r="K754" s="55">
        <f t="shared" si="393"/>
        <v>500000</v>
      </c>
      <c r="L754" s="22">
        <f t="shared" si="372"/>
        <v>100</v>
      </c>
      <c r="M754" s="55">
        <f t="shared" si="393"/>
        <v>20000000</v>
      </c>
      <c r="N754" s="55">
        <f t="shared" si="393"/>
        <v>20000000</v>
      </c>
      <c r="O754" s="55">
        <f t="shared" si="393"/>
        <v>0</v>
      </c>
      <c r="P754" s="55">
        <f t="shared" si="393"/>
        <v>0</v>
      </c>
      <c r="Q754" s="55">
        <f t="shared" si="393"/>
        <v>85000000</v>
      </c>
      <c r="R754" s="55">
        <f t="shared" si="393"/>
        <v>0</v>
      </c>
      <c r="S754" s="55">
        <f t="shared" si="393"/>
        <v>0</v>
      </c>
      <c r="T754" s="55">
        <f t="shared" si="393"/>
        <v>0</v>
      </c>
      <c r="U754" s="55">
        <f t="shared" si="393"/>
        <v>0</v>
      </c>
      <c r="V754" s="21"/>
      <c r="W754" s="21"/>
      <c r="X754" s="21"/>
      <c r="Y754" s="132"/>
    </row>
    <row r="755" spans="1:25" s="35" customFormat="1" ht="45" hidden="1" x14ac:dyDescent="0.2">
      <c r="A755" s="29" t="s">
        <v>277</v>
      </c>
      <c r="B755" s="28">
        <v>11</v>
      </c>
      <c r="C755" s="53" t="s">
        <v>25</v>
      </c>
      <c r="D755" s="56">
        <v>3861</v>
      </c>
      <c r="E755" s="32" t="s">
        <v>282</v>
      </c>
      <c r="F755" s="20"/>
      <c r="G755" s="54">
        <v>500000</v>
      </c>
      <c r="H755" s="54">
        <v>500000</v>
      </c>
      <c r="I755" s="54">
        <v>500000</v>
      </c>
      <c r="J755" s="54">
        <v>500000</v>
      </c>
      <c r="K755" s="54">
        <v>500000</v>
      </c>
      <c r="L755" s="33">
        <f t="shared" si="372"/>
        <v>100</v>
      </c>
      <c r="M755" s="54">
        <v>20000000</v>
      </c>
      <c r="N755" s="54">
        <v>20000000</v>
      </c>
      <c r="O755" s="54"/>
      <c r="P755" s="54">
        <f>O755</f>
        <v>0</v>
      </c>
      <c r="Q755" s="54">
        <v>85000000</v>
      </c>
      <c r="R755" s="54"/>
      <c r="S755" s="54">
        <f>R755</f>
        <v>0</v>
      </c>
      <c r="T755" s="54"/>
      <c r="U755" s="54">
        <f>T755</f>
        <v>0</v>
      </c>
      <c r="V755" s="1"/>
      <c r="W755" s="1"/>
      <c r="X755" s="1"/>
      <c r="Y755" s="74"/>
    </row>
    <row r="756" spans="1:25" s="36" customFormat="1" ht="15.75" hidden="1" x14ac:dyDescent="0.2">
      <c r="A756" s="25" t="s">
        <v>277</v>
      </c>
      <c r="B756" s="24">
        <v>12</v>
      </c>
      <c r="C756" s="52" t="s">
        <v>25</v>
      </c>
      <c r="D756" s="42">
        <v>386</v>
      </c>
      <c r="E756" s="20"/>
      <c r="F756" s="20"/>
      <c r="G756" s="55">
        <f>SUM(G757)</f>
        <v>0</v>
      </c>
      <c r="H756" s="55">
        <f t="shared" ref="H756:U756" si="394">SUM(H757)</f>
        <v>0</v>
      </c>
      <c r="I756" s="55">
        <f t="shared" si="394"/>
        <v>0</v>
      </c>
      <c r="J756" s="55">
        <f t="shared" si="394"/>
        <v>0</v>
      </c>
      <c r="K756" s="55">
        <f t="shared" si="394"/>
        <v>0</v>
      </c>
      <c r="L756" s="22" t="str">
        <f t="shared" si="372"/>
        <v>-</v>
      </c>
      <c r="M756" s="55">
        <f t="shared" si="394"/>
        <v>0</v>
      </c>
      <c r="N756" s="55">
        <f t="shared" si="394"/>
        <v>0</v>
      </c>
      <c r="O756" s="55">
        <f t="shared" si="394"/>
        <v>0</v>
      </c>
      <c r="P756" s="55">
        <f t="shared" si="394"/>
        <v>0</v>
      </c>
      <c r="Q756" s="55">
        <f t="shared" si="394"/>
        <v>0</v>
      </c>
      <c r="R756" s="55">
        <f t="shared" si="394"/>
        <v>0</v>
      </c>
      <c r="S756" s="55">
        <f t="shared" si="394"/>
        <v>0</v>
      </c>
      <c r="T756" s="55">
        <f t="shared" si="394"/>
        <v>0</v>
      </c>
      <c r="U756" s="55">
        <f t="shared" si="394"/>
        <v>0</v>
      </c>
      <c r="V756" s="21"/>
      <c r="W756" s="21"/>
      <c r="X756" s="21"/>
      <c r="Y756" s="132"/>
    </row>
    <row r="757" spans="1:25" s="35" customFormat="1" ht="45" hidden="1" x14ac:dyDescent="0.2">
      <c r="A757" s="29" t="s">
        <v>277</v>
      </c>
      <c r="B757" s="28">
        <v>12</v>
      </c>
      <c r="C757" s="53" t="s">
        <v>25</v>
      </c>
      <c r="D757" s="56">
        <v>3861</v>
      </c>
      <c r="E757" s="32" t="s">
        <v>282</v>
      </c>
      <c r="F757" s="20"/>
      <c r="G757" s="54"/>
      <c r="H757" s="54"/>
      <c r="I757" s="54"/>
      <c r="J757" s="54"/>
      <c r="K757" s="54"/>
      <c r="L757" s="33" t="str">
        <f t="shared" si="372"/>
        <v>-</v>
      </c>
      <c r="M757" s="54"/>
      <c r="N757" s="54"/>
      <c r="O757" s="54">
        <v>0</v>
      </c>
      <c r="P757" s="54">
        <f>O757</f>
        <v>0</v>
      </c>
      <c r="Q757" s="54"/>
      <c r="R757" s="54"/>
      <c r="S757" s="54">
        <f>R757</f>
        <v>0</v>
      </c>
      <c r="T757" s="54">
        <v>0</v>
      </c>
      <c r="U757" s="54">
        <f>T757</f>
        <v>0</v>
      </c>
      <c r="V757" s="1"/>
      <c r="W757" s="1"/>
      <c r="X757" s="1"/>
      <c r="Y757" s="74"/>
    </row>
    <row r="758" spans="1:25" s="36" customFormat="1" ht="15.75" hidden="1" x14ac:dyDescent="0.2">
      <c r="A758" s="25" t="s">
        <v>277</v>
      </c>
      <c r="B758" s="24">
        <v>51</v>
      </c>
      <c r="C758" s="52" t="s">
        <v>25</v>
      </c>
      <c r="D758" s="42">
        <v>386</v>
      </c>
      <c r="E758" s="20"/>
      <c r="F758" s="20"/>
      <c r="G758" s="55">
        <f>SUM(G759)</f>
        <v>0</v>
      </c>
      <c r="H758" s="55">
        <f t="shared" ref="H758:U758" si="395">SUM(H759)</f>
        <v>0</v>
      </c>
      <c r="I758" s="55">
        <f t="shared" si="395"/>
        <v>0</v>
      </c>
      <c r="J758" s="55">
        <f t="shared" si="395"/>
        <v>0</v>
      </c>
      <c r="K758" s="55">
        <f t="shared" si="395"/>
        <v>0</v>
      </c>
      <c r="L758" s="22" t="str">
        <f t="shared" si="372"/>
        <v>-</v>
      </c>
      <c r="M758" s="55">
        <f t="shared" si="395"/>
        <v>0</v>
      </c>
      <c r="N758" s="55">
        <f t="shared" si="395"/>
        <v>0</v>
      </c>
      <c r="O758" s="55">
        <f t="shared" si="395"/>
        <v>0</v>
      </c>
      <c r="P758" s="55">
        <f t="shared" si="395"/>
        <v>0</v>
      </c>
      <c r="Q758" s="55">
        <f t="shared" si="395"/>
        <v>0</v>
      </c>
      <c r="R758" s="55">
        <f t="shared" si="395"/>
        <v>0</v>
      </c>
      <c r="S758" s="55">
        <f t="shared" si="395"/>
        <v>0</v>
      </c>
      <c r="T758" s="55">
        <f t="shared" si="395"/>
        <v>0</v>
      </c>
      <c r="U758" s="55">
        <f t="shared" si="395"/>
        <v>0</v>
      </c>
      <c r="V758" s="21"/>
      <c r="W758" s="21"/>
      <c r="X758" s="21"/>
      <c r="Y758" s="132"/>
    </row>
    <row r="759" spans="1:25" s="35" customFormat="1" ht="45" hidden="1" x14ac:dyDescent="0.2">
      <c r="A759" s="29" t="s">
        <v>277</v>
      </c>
      <c r="B759" s="28">
        <v>51</v>
      </c>
      <c r="C759" s="53" t="s">
        <v>25</v>
      </c>
      <c r="D759" s="56">
        <v>3861</v>
      </c>
      <c r="E759" s="32" t="s">
        <v>282</v>
      </c>
      <c r="F759" s="20"/>
      <c r="G759" s="54"/>
      <c r="H759" s="54"/>
      <c r="I759" s="54"/>
      <c r="J759" s="59"/>
      <c r="K759" s="54"/>
      <c r="L759" s="33" t="str">
        <f t="shared" si="372"/>
        <v>-</v>
      </c>
      <c r="M759" s="54"/>
      <c r="N759" s="54"/>
      <c r="O759" s="54">
        <v>0</v>
      </c>
      <c r="P759" s="59"/>
      <c r="Q759" s="54"/>
      <c r="R759" s="54"/>
      <c r="S759" s="59"/>
      <c r="T759" s="54">
        <v>0</v>
      </c>
      <c r="U759" s="59"/>
      <c r="V759" s="1"/>
      <c r="W759" s="1"/>
      <c r="X759" s="1"/>
      <c r="Y759" s="74"/>
    </row>
    <row r="760" spans="1:25" ht="94.5" x14ac:dyDescent="0.2">
      <c r="A760" s="387" t="s">
        <v>515</v>
      </c>
      <c r="B760" s="388"/>
      <c r="C760" s="388"/>
      <c r="D760" s="388"/>
      <c r="E760" s="20" t="s">
        <v>350</v>
      </c>
      <c r="F760" s="20" t="s">
        <v>251</v>
      </c>
      <c r="G760" s="55">
        <f>G761+G763+G765</f>
        <v>1000000</v>
      </c>
      <c r="H760" s="55">
        <f t="shared" ref="H760:U760" si="396">H761+H763+H765</f>
        <v>1000000</v>
      </c>
      <c r="I760" s="55">
        <f t="shared" si="396"/>
        <v>1000000</v>
      </c>
      <c r="J760" s="55">
        <f t="shared" si="396"/>
        <v>1000000</v>
      </c>
      <c r="K760" s="55">
        <f t="shared" si="396"/>
        <v>1000000</v>
      </c>
      <c r="L760" s="22">
        <f t="shared" si="372"/>
        <v>100</v>
      </c>
      <c r="M760" s="55">
        <f t="shared" si="396"/>
        <v>25000000</v>
      </c>
      <c r="N760" s="55">
        <f t="shared" si="396"/>
        <v>25000000</v>
      </c>
      <c r="O760" s="55">
        <f t="shared" si="396"/>
        <v>0</v>
      </c>
      <c r="P760" s="55">
        <f t="shared" si="396"/>
        <v>0</v>
      </c>
      <c r="Q760" s="55">
        <f t="shared" si="396"/>
        <v>120000000</v>
      </c>
      <c r="R760" s="55">
        <f t="shared" si="396"/>
        <v>0</v>
      </c>
      <c r="S760" s="55">
        <f t="shared" si="396"/>
        <v>0</v>
      </c>
      <c r="T760" s="55">
        <f t="shared" si="396"/>
        <v>0</v>
      </c>
      <c r="U760" s="55">
        <f t="shared" si="396"/>
        <v>0</v>
      </c>
    </row>
    <row r="761" spans="1:25" s="36" customFormat="1" ht="15.75" hidden="1" x14ac:dyDescent="0.2">
      <c r="A761" s="24" t="s">
        <v>276</v>
      </c>
      <c r="B761" s="25">
        <v>11</v>
      </c>
      <c r="C761" s="52" t="s">
        <v>27</v>
      </c>
      <c r="D761" s="42">
        <v>386</v>
      </c>
      <c r="E761" s="20"/>
      <c r="F761" s="20"/>
      <c r="G761" s="55">
        <f>SUM(G762)</f>
        <v>1000000</v>
      </c>
      <c r="H761" s="55">
        <f t="shared" ref="H761:U761" si="397">SUM(H762)</f>
        <v>1000000</v>
      </c>
      <c r="I761" s="55">
        <f t="shared" si="397"/>
        <v>1000000</v>
      </c>
      <c r="J761" s="55">
        <f t="shared" si="397"/>
        <v>1000000</v>
      </c>
      <c r="K761" s="55">
        <f t="shared" si="397"/>
        <v>1000000</v>
      </c>
      <c r="L761" s="22">
        <f t="shared" si="372"/>
        <v>100</v>
      </c>
      <c r="M761" s="55">
        <f t="shared" si="397"/>
        <v>25000000</v>
      </c>
      <c r="N761" s="55">
        <f t="shared" si="397"/>
        <v>25000000</v>
      </c>
      <c r="O761" s="55">
        <f t="shared" si="397"/>
        <v>0</v>
      </c>
      <c r="P761" s="55">
        <f t="shared" si="397"/>
        <v>0</v>
      </c>
      <c r="Q761" s="55">
        <f t="shared" si="397"/>
        <v>120000000</v>
      </c>
      <c r="R761" s="55">
        <f t="shared" si="397"/>
        <v>0</v>
      </c>
      <c r="S761" s="55">
        <f t="shared" si="397"/>
        <v>0</v>
      </c>
      <c r="T761" s="55">
        <f t="shared" si="397"/>
        <v>0</v>
      </c>
      <c r="U761" s="55">
        <f t="shared" si="397"/>
        <v>0</v>
      </c>
      <c r="V761" s="21"/>
      <c r="W761" s="21"/>
      <c r="X761" s="21"/>
      <c r="Y761" s="132"/>
    </row>
    <row r="762" spans="1:25" s="35" customFormat="1" ht="45" hidden="1" x14ac:dyDescent="0.2">
      <c r="A762" s="28" t="s">
        <v>276</v>
      </c>
      <c r="B762" s="29">
        <v>11</v>
      </c>
      <c r="C762" s="53" t="s">
        <v>27</v>
      </c>
      <c r="D762" s="31">
        <v>3861</v>
      </c>
      <c r="E762" s="32" t="s">
        <v>282</v>
      </c>
      <c r="F762" s="20"/>
      <c r="G762" s="54">
        <v>1000000</v>
      </c>
      <c r="H762" s="54">
        <v>1000000</v>
      </c>
      <c r="I762" s="54">
        <v>1000000</v>
      </c>
      <c r="J762" s="54">
        <v>1000000</v>
      </c>
      <c r="K762" s="54">
        <v>1000000</v>
      </c>
      <c r="L762" s="33">
        <f t="shared" si="372"/>
        <v>100</v>
      </c>
      <c r="M762" s="54">
        <v>25000000</v>
      </c>
      <c r="N762" s="54">
        <v>25000000</v>
      </c>
      <c r="O762" s="54"/>
      <c r="P762" s="54">
        <f>O762</f>
        <v>0</v>
      </c>
      <c r="Q762" s="54">
        <v>120000000</v>
      </c>
      <c r="R762" s="54"/>
      <c r="S762" s="54">
        <f>R762</f>
        <v>0</v>
      </c>
      <c r="T762" s="54">
        <v>0</v>
      </c>
      <c r="U762" s="54">
        <f>T762</f>
        <v>0</v>
      </c>
      <c r="V762" s="1"/>
      <c r="W762" s="1"/>
      <c r="X762" s="1"/>
      <c r="Y762" s="74"/>
    </row>
    <row r="763" spans="1:25" s="36" customFormat="1" ht="15.75" hidden="1" x14ac:dyDescent="0.2">
      <c r="A763" s="24" t="s">
        <v>276</v>
      </c>
      <c r="B763" s="25">
        <v>12</v>
      </c>
      <c r="C763" s="52" t="s">
        <v>27</v>
      </c>
      <c r="D763" s="27">
        <v>386</v>
      </c>
      <c r="E763" s="20"/>
      <c r="F763" s="20"/>
      <c r="G763" s="55">
        <f>SUM(G764)</f>
        <v>0</v>
      </c>
      <c r="H763" s="55">
        <f t="shared" ref="H763:U763" si="398">SUM(H764)</f>
        <v>0</v>
      </c>
      <c r="I763" s="55">
        <f t="shared" si="398"/>
        <v>0</v>
      </c>
      <c r="J763" s="55">
        <f t="shared" si="398"/>
        <v>0</v>
      </c>
      <c r="K763" s="55">
        <f t="shared" si="398"/>
        <v>0</v>
      </c>
      <c r="L763" s="22" t="str">
        <f t="shared" si="372"/>
        <v>-</v>
      </c>
      <c r="M763" s="55">
        <f t="shared" si="398"/>
        <v>0</v>
      </c>
      <c r="N763" s="55">
        <f t="shared" si="398"/>
        <v>0</v>
      </c>
      <c r="O763" s="55">
        <f t="shared" si="398"/>
        <v>0</v>
      </c>
      <c r="P763" s="55">
        <f t="shared" si="398"/>
        <v>0</v>
      </c>
      <c r="Q763" s="55">
        <f t="shared" si="398"/>
        <v>0</v>
      </c>
      <c r="R763" s="55">
        <f t="shared" si="398"/>
        <v>0</v>
      </c>
      <c r="S763" s="55">
        <f t="shared" si="398"/>
        <v>0</v>
      </c>
      <c r="T763" s="55">
        <f t="shared" si="398"/>
        <v>0</v>
      </c>
      <c r="U763" s="55">
        <f t="shared" si="398"/>
        <v>0</v>
      </c>
      <c r="V763" s="21"/>
      <c r="W763" s="21"/>
      <c r="X763" s="21"/>
      <c r="Y763" s="132"/>
    </row>
    <row r="764" spans="1:25" s="35" customFormat="1" ht="45" hidden="1" x14ac:dyDescent="0.2">
      <c r="A764" s="28" t="s">
        <v>276</v>
      </c>
      <c r="B764" s="29">
        <v>12</v>
      </c>
      <c r="C764" s="53" t="s">
        <v>27</v>
      </c>
      <c r="D764" s="31">
        <v>3861</v>
      </c>
      <c r="E764" s="32" t="s">
        <v>282</v>
      </c>
      <c r="F764" s="20"/>
      <c r="G764" s="54"/>
      <c r="H764" s="54"/>
      <c r="I764" s="54"/>
      <c r="J764" s="54"/>
      <c r="K764" s="54"/>
      <c r="L764" s="33" t="str">
        <f t="shared" si="372"/>
        <v>-</v>
      </c>
      <c r="M764" s="54"/>
      <c r="N764" s="54"/>
      <c r="O764" s="54">
        <v>0</v>
      </c>
      <c r="P764" s="54">
        <f>O764</f>
        <v>0</v>
      </c>
      <c r="Q764" s="54"/>
      <c r="R764" s="54"/>
      <c r="S764" s="54">
        <f>R764</f>
        <v>0</v>
      </c>
      <c r="T764" s="54">
        <v>0</v>
      </c>
      <c r="U764" s="54">
        <f>T764</f>
        <v>0</v>
      </c>
      <c r="V764" s="1"/>
      <c r="W764" s="1"/>
      <c r="X764" s="1"/>
      <c r="Y764" s="74"/>
    </row>
    <row r="765" spans="1:25" s="36" customFormat="1" ht="15.75" hidden="1" x14ac:dyDescent="0.2">
      <c r="A765" s="24" t="s">
        <v>276</v>
      </c>
      <c r="B765" s="25">
        <v>51</v>
      </c>
      <c r="C765" s="52" t="s">
        <v>27</v>
      </c>
      <c r="D765" s="27">
        <v>386</v>
      </c>
      <c r="E765" s="20"/>
      <c r="F765" s="20"/>
      <c r="G765" s="55">
        <f>SUM(G766)</f>
        <v>0</v>
      </c>
      <c r="H765" s="55">
        <f t="shared" ref="H765:U765" si="399">SUM(H766)</f>
        <v>0</v>
      </c>
      <c r="I765" s="55">
        <f t="shared" si="399"/>
        <v>0</v>
      </c>
      <c r="J765" s="55">
        <f t="shared" si="399"/>
        <v>0</v>
      </c>
      <c r="K765" s="55">
        <f t="shared" si="399"/>
        <v>0</v>
      </c>
      <c r="L765" s="22" t="str">
        <f t="shared" si="372"/>
        <v>-</v>
      </c>
      <c r="M765" s="55">
        <f t="shared" si="399"/>
        <v>0</v>
      </c>
      <c r="N765" s="55">
        <f t="shared" si="399"/>
        <v>0</v>
      </c>
      <c r="O765" s="55">
        <f t="shared" si="399"/>
        <v>0</v>
      </c>
      <c r="P765" s="55">
        <f t="shared" si="399"/>
        <v>0</v>
      </c>
      <c r="Q765" s="55">
        <f t="shared" si="399"/>
        <v>0</v>
      </c>
      <c r="R765" s="55">
        <f t="shared" si="399"/>
        <v>0</v>
      </c>
      <c r="S765" s="55">
        <f t="shared" si="399"/>
        <v>0</v>
      </c>
      <c r="T765" s="55">
        <f t="shared" si="399"/>
        <v>0</v>
      </c>
      <c r="U765" s="55">
        <f t="shared" si="399"/>
        <v>0</v>
      </c>
      <c r="V765" s="21"/>
      <c r="W765" s="21"/>
      <c r="X765" s="21"/>
      <c r="Y765" s="132"/>
    </row>
    <row r="766" spans="1:25" s="35" customFormat="1" ht="45" hidden="1" x14ac:dyDescent="0.2">
      <c r="A766" s="28" t="s">
        <v>276</v>
      </c>
      <c r="B766" s="29">
        <v>51</v>
      </c>
      <c r="C766" s="53" t="s">
        <v>27</v>
      </c>
      <c r="D766" s="31">
        <v>3861</v>
      </c>
      <c r="E766" s="32" t="s">
        <v>282</v>
      </c>
      <c r="F766" s="20"/>
      <c r="G766" s="54"/>
      <c r="H766" s="54"/>
      <c r="I766" s="54"/>
      <c r="J766" s="59"/>
      <c r="K766" s="54"/>
      <c r="L766" s="33" t="str">
        <f t="shared" si="372"/>
        <v>-</v>
      </c>
      <c r="M766" s="54"/>
      <c r="N766" s="54"/>
      <c r="O766" s="54">
        <v>0</v>
      </c>
      <c r="P766" s="59"/>
      <c r="Q766" s="54"/>
      <c r="R766" s="54"/>
      <c r="S766" s="59"/>
      <c r="T766" s="54">
        <v>0</v>
      </c>
      <c r="U766" s="59"/>
      <c r="V766" s="1"/>
      <c r="W766" s="1"/>
      <c r="X766" s="1"/>
      <c r="Y766" s="74"/>
    </row>
    <row r="767" spans="1:25" s="23" customFormat="1" ht="31.5" x14ac:dyDescent="0.2">
      <c r="A767" s="404" t="s">
        <v>415</v>
      </c>
      <c r="B767" s="404"/>
      <c r="C767" s="404"/>
      <c r="D767" s="404"/>
      <c r="E767" s="40" t="s">
        <v>416</v>
      </c>
      <c r="F767" s="20"/>
      <c r="G767" s="55">
        <f>G768+G770+G772</f>
        <v>0</v>
      </c>
      <c r="H767" s="55">
        <f t="shared" ref="H767:U767" si="400">H768+H770+H772</f>
        <v>0</v>
      </c>
      <c r="I767" s="55">
        <f t="shared" si="400"/>
        <v>0</v>
      </c>
      <c r="J767" s="55">
        <f t="shared" si="400"/>
        <v>0</v>
      </c>
      <c r="K767" s="55">
        <f t="shared" si="400"/>
        <v>0</v>
      </c>
      <c r="L767" s="22" t="str">
        <f t="shared" si="372"/>
        <v>-</v>
      </c>
      <c r="M767" s="55">
        <f t="shared" si="400"/>
        <v>0</v>
      </c>
      <c r="N767" s="55">
        <f t="shared" si="400"/>
        <v>0</v>
      </c>
      <c r="O767" s="55">
        <f t="shared" si="400"/>
        <v>0</v>
      </c>
      <c r="P767" s="55">
        <f t="shared" si="400"/>
        <v>0</v>
      </c>
      <c r="Q767" s="55">
        <f t="shared" si="400"/>
        <v>0</v>
      </c>
      <c r="R767" s="55">
        <f t="shared" si="400"/>
        <v>0</v>
      </c>
      <c r="S767" s="55">
        <f t="shared" si="400"/>
        <v>0</v>
      </c>
      <c r="T767" s="55">
        <f t="shared" si="400"/>
        <v>0</v>
      </c>
      <c r="U767" s="55">
        <f t="shared" si="400"/>
        <v>0</v>
      </c>
      <c r="V767" s="57"/>
      <c r="W767" s="57"/>
      <c r="X767" s="57"/>
      <c r="Y767" s="12"/>
    </row>
    <row r="768" spans="1:25" s="23" customFormat="1" ht="15.75" hidden="1" x14ac:dyDescent="0.2">
      <c r="A768" s="24"/>
      <c r="B768" s="25">
        <v>11</v>
      </c>
      <c r="C768" s="52" t="s">
        <v>27</v>
      </c>
      <c r="D768" s="27">
        <v>386</v>
      </c>
      <c r="E768" s="20"/>
      <c r="F768" s="20"/>
      <c r="G768" s="55">
        <f>SUM(G769)</f>
        <v>0</v>
      </c>
      <c r="H768" s="55">
        <f t="shared" ref="H768:U768" si="401">SUM(H769)</f>
        <v>0</v>
      </c>
      <c r="I768" s="55">
        <f t="shared" si="401"/>
        <v>0</v>
      </c>
      <c r="J768" s="55">
        <f t="shared" si="401"/>
        <v>0</v>
      </c>
      <c r="K768" s="55">
        <f t="shared" si="401"/>
        <v>0</v>
      </c>
      <c r="L768" s="22" t="str">
        <f t="shared" si="372"/>
        <v>-</v>
      </c>
      <c r="M768" s="55">
        <f t="shared" si="401"/>
        <v>0</v>
      </c>
      <c r="N768" s="55">
        <f t="shared" si="401"/>
        <v>0</v>
      </c>
      <c r="O768" s="55">
        <f t="shared" si="401"/>
        <v>0</v>
      </c>
      <c r="P768" s="55">
        <f t="shared" si="401"/>
        <v>0</v>
      </c>
      <c r="Q768" s="55">
        <f t="shared" si="401"/>
        <v>0</v>
      </c>
      <c r="R768" s="55">
        <f t="shared" si="401"/>
        <v>0</v>
      </c>
      <c r="S768" s="55">
        <f t="shared" si="401"/>
        <v>0</v>
      </c>
      <c r="T768" s="55">
        <f t="shared" si="401"/>
        <v>0</v>
      </c>
      <c r="U768" s="55">
        <f t="shared" si="401"/>
        <v>0</v>
      </c>
      <c r="V768" s="57"/>
      <c r="W768" s="57"/>
      <c r="X768" s="57"/>
      <c r="Y768" s="12"/>
    </row>
    <row r="769" spans="1:25" ht="15.75" hidden="1" x14ac:dyDescent="0.2">
      <c r="A769" s="43"/>
      <c r="B769" s="44">
        <v>11</v>
      </c>
      <c r="C769" s="63" t="s">
        <v>27</v>
      </c>
      <c r="D769" s="46" t="s">
        <v>430</v>
      </c>
      <c r="E769" s="38"/>
      <c r="F769" s="20"/>
      <c r="G769" s="54"/>
      <c r="H769" s="54"/>
      <c r="I769" s="54"/>
      <c r="J769" s="54"/>
      <c r="K769" s="54"/>
      <c r="L769" s="33" t="str">
        <f t="shared" si="372"/>
        <v>-</v>
      </c>
      <c r="M769" s="54"/>
      <c r="N769" s="54"/>
      <c r="O769" s="54">
        <v>0</v>
      </c>
      <c r="P769" s="54">
        <f>O769</f>
        <v>0</v>
      </c>
      <c r="Q769" s="54"/>
      <c r="R769" s="54"/>
      <c r="S769" s="54">
        <f>R769</f>
        <v>0</v>
      </c>
      <c r="T769" s="54"/>
      <c r="U769" s="54">
        <f>T769</f>
        <v>0</v>
      </c>
    </row>
    <row r="770" spans="1:25" s="23" customFormat="1" ht="15.75" hidden="1" x14ac:dyDescent="0.2">
      <c r="A770" s="24"/>
      <c r="B770" s="25">
        <v>12</v>
      </c>
      <c r="C770" s="52" t="s">
        <v>27</v>
      </c>
      <c r="D770" s="27">
        <v>386</v>
      </c>
      <c r="E770" s="20"/>
      <c r="F770" s="20"/>
      <c r="G770" s="55">
        <f>SUM(G771)</f>
        <v>0</v>
      </c>
      <c r="H770" s="55">
        <f t="shared" ref="H770:U770" si="402">SUM(H771)</f>
        <v>0</v>
      </c>
      <c r="I770" s="55">
        <f t="shared" si="402"/>
        <v>0</v>
      </c>
      <c r="J770" s="55">
        <f t="shared" si="402"/>
        <v>0</v>
      </c>
      <c r="K770" s="55">
        <f t="shared" si="402"/>
        <v>0</v>
      </c>
      <c r="L770" s="22" t="str">
        <f t="shared" si="372"/>
        <v>-</v>
      </c>
      <c r="M770" s="55">
        <f t="shared" si="402"/>
        <v>0</v>
      </c>
      <c r="N770" s="55">
        <f t="shared" si="402"/>
        <v>0</v>
      </c>
      <c r="O770" s="55">
        <f t="shared" si="402"/>
        <v>0</v>
      </c>
      <c r="P770" s="55">
        <f t="shared" si="402"/>
        <v>0</v>
      </c>
      <c r="Q770" s="55">
        <f t="shared" si="402"/>
        <v>0</v>
      </c>
      <c r="R770" s="55">
        <f t="shared" si="402"/>
        <v>0</v>
      </c>
      <c r="S770" s="55">
        <f t="shared" si="402"/>
        <v>0</v>
      </c>
      <c r="T770" s="55">
        <f t="shared" si="402"/>
        <v>0</v>
      </c>
      <c r="U770" s="55">
        <f t="shared" si="402"/>
        <v>0</v>
      </c>
      <c r="V770" s="57"/>
      <c r="W770" s="57"/>
      <c r="X770" s="57"/>
      <c r="Y770" s="12"/>
    </row>
    <row r="771" spans="1:25" ht="15.75" hidden="1" x14ac:dyDescent="0.2">
      <c r="A771" s="43"/>
      <c r="B771" s="44">
        <v>12</v>
      </c>
      <c r="C771" s="63" t="s">
        <v>27</v>
      </c>
      <c r="D771" s="46" t="s">
        <v>430</v>
      </c>
      <c r="E771" s="38"/>
      <c r="F771" s="20"/>
      <c r="G771" s="54"/>
      <c r="H771" s="54"/>
      <c r="I771" s="54"/>
      <c r="J771" s="54"/>
      <c r="K771" s="54"/>
      <c r="L771" s="33" t="str">
        <f t="shared" si="372"/>
        <v>-</v>
      </c>
      <c r="M771" s="54"/>
      <c r="N771" s="54"/>
      <c r="O771" s="54"/>
      <c r="P771" s="54">
        <f>O771</f>
        <v>0</v>
      </c>
      <c r="Q771" s="54"/>
      <c r="R771" s="54"/>
      <c r="S771" s="54">
        <f>R771</f>
        <v>0</v>
      </c>
      <c r="T771" s="54"/>
      <c r="U771" s="54">
        <f>T771</f>
        <v>0</v>
      </c>
    </row>
    <row r="772" spans="1:25" s="23" customFormat="1" ht="15.75" hidden="1" x14ac:dyDescent="0.2">
      <c r="A772" s="24"/>
      <c r="B772" s="25">
        <v>51</v>
      </c>
      <c r="C772" s="52" t="s">
        <v>27</v>
      </c>
      <c r="D772" s="27">
        <v>386</v>
      </c>
      <c r="E772" s="20"/>
      <c r="F772" s="20"/>
      <c r="G772" s="55">
        <f>SUM(G773)</f>
        <v>0</v>
      </c>
      <c r="H772" s="55">
        <f t="shared" ref="H772:U772" si="403">SUM(H773)</f>
        <v>0</v>
      </c>
      <c r="I772" s="55">
        <f t="shared" si="403"/>
        <v>0</v>
      </c>
      <c r="J772" s="55">
        <f t="shared" si="403"/>
        <v>0</v>
      </c>
      <c r="K772" s="55">
        <f t="shared" si="403"/>
        <v>0</v>
      </c>
      <c r="L772" s="22" t="str">
        <f t="shared" si="372"/>
        <v>-</v>
      </c>
      <c r="M772" s="55">
        <f t="shared" si="403"/>
        <v>0</v>
      </c>
      <c r="N772" s="55">
        <f t="shared" si="403"/>
        <v>0</v>
      </c>
      <c r="O772" s="55">
        <f t="shared" si="403"/>
        <v>0</v>
      </c>
      <c r="P772" s="55">
        <f t="shared" si="403"/>
        <v>0</v>
      </c>
      <c r="Q772" s="55">
        <f t="shared" si="403"/>
        <v>0</v>
      </c>
      <c r="R772" s="55">
        <f t="shared" si="403"/>
        <v>0</v>
      </c>
      <c r="S772" s="55">
        <f t="shared" si="403"/>
        <v>0</v>
      </c>
      <c r="T772" s="55">
        <f t="shared" si="403"/>
        <v>0</v>
      </c>
      <c r="U772" s="55">
        <f t="shared" si="403"/>
        <v>0</v>
      </c>
      <c r="V772" s="57"/>
      <c r="W772" s="57"/>
      <c r="X772" s="57"/>
      <c r="Y772" s="12"/>
    </row>
    <row r="773" spans="1:25" ht="15.75" hidden="1" x14ac:dyDescent="0.2">
      <c r="A773" s="43"/>
      <c r="B773" s="44">
        <v>51</v>
      </c>
      <c r="C773" s="63" t="s">
        <v>27</v>
      </c>
      <c r="D773" s="46" t="s">
        <v>430</v>
      </c>
      <c r="E773" s="38"/>
      <c r="F773" s="20"/>
      <c r="G773" s="54"/>
      <c r="H773" s="54"/>
      <c r="I773" s="54"/>
      <c r="J773" s="59"/>
      <c r="K773" s="54"/>
      <c r="L773" s="33" t="str">
        <f t="shared" si="372"/>
        <v>-</v>
      </c>
      <c r="M773" s="54"/>
      <c r="N773" s="54"/>
      <c r="O773" s="54"/>
      <c r="P773" s="59"/>
      <c r="Q773" s="54"/>
      <c r="R773" s="54"/>
      <c r="S773" s="59"/>
      <c r="T773" s="54"/>
      <c r="U773" s="59"/>
    </row>
    <row r="774" spans="1:25" s="23" customFormat="1" ht="48" customHeight="1" x14ac:dyDescent="0.2">
      <c r="A774" s="404" t="s">
        <v>415</v>
      </c>
      <c r="B774" s="404"/>
      <c r="C774" s="404"/>
      <c r="D774" s="404"/>
      <c r="E774" s="40" t="s">
        <v>417</v>
      </c>
      <c r="F774" s="20"/>
      <c r="G774" s="55">
        <f>G775+G777</f>
        <v>0</v>
      </c>
      <c r="H774" s="55">
        <f t="shared" ref="H774:U774" si="404">H775+H777</f>
        <v>0</v>
      </c>
      <c r="I774" s="55">
        <f t="shared" si="404"/>
        <v>0</v>
      </c>
      <c r="J774" s="55">
        <f t="shared" si="404"/>
        <v>0</v>
      </c>
      <c r="K774" s="55">
        <f t="shared" si="404"/>
        <v>0</v>
      </c>
      <c r="L774" s="22" t="str">
        <f t="shared" si="372"/>
        <v>-</v>
      </c>
      <c r="M774" s="55">
        <f t="shared" si="404"/>
        <v>0</v>
      </c>
      <c r="N774" s="55">
        <f t="shared" si="404"/>
        <v>0</v>
      </c>
      <c r="O774" s="55">
        <f t="shared" si="404"/>
        <v>0</v>
      </c>
      <c r="P774" s="55">
        <f t="shared" si="404"/>
        <v>0</v>
      </c>
      <c r="Q774" s="55">
        <f t="shared" si="404"/>
        <v>0</v>
      </c>
      <c r="R774" s="55">
        <f t="shared" si="404"/>
        <v>0</v>
      </c>
      <c r="S774" s="55">
        <f t="shared" si="404"/>
        <v>0</v>
      </c>
      <c r="T774" s="55">
        <f t="shared" si="404"/>
        <v>0</v>
      </c>
      <c r="U774" s="55">
        <f t="shared" si="404"/>
        <v>0</v>
      </c>
      <c r="V774" s="57"/>
      <c r="W774" s="57"/>
      <c r="X774" s="57"/>
      <c r="Y774" s="12"/>
    </row>
    <row r="775" spans="1:25" s="23" customFormat="1" ht="15.75" hidden="1" x14ac:dyDescent="0.2">
      <c r="A775" s="24"/>
      <c r="B775" s="25">
        <v>12</v>
      </c>
      <c r="C775" s="52" t="s">
        <v>27</v>
      </c>
      <c r="D775" s="27">
        <v>386</v>
      </c>
      <c r="E775" s="20"/>
      <c r="F775" s="20"/>
      <c r="G775" s="55">
        <f>SUM(G776)</f>
        <v>0</v>
      </c>
      <c r="H775" s="55">
        <f t="shared" ref="H775:U775" si="405">SUM(H776)</f>
        <v>0</v>
      </c>
      <c r="I775" s="55">
        <f t="shared" si="405"/>
        <v>0</v>
      </c>
      <c r="J775" s="55">
        <f t="shared" si="405"/>
        <v>0</v>
      </c>
      <c r="K775" s="55">
        <f t="shared" si="405"/>
        <v>0</v>
      </c>
      <c r="L775" s="22" t="str">
        <f t="shared" si="372"/>
        <v>-</v>
      </c>
      <c r="M775" s="55">
        <f t="shared" si="405"/>
        <v>0</v>
      </c>
      <c r="N775" s="55">
        <f t="shared" si="405"/>
        <v>0</v>
      </c>
      <c r="O775" s="55">
        <f t="shared" si="405"/>
        <v>0</v>
      </c>
      <c r="P775" s="55">
        <f t="shared" si="405"/>
        <v>0</v>
      </c>
      <c r="Q775" s="55">
        <f t="shared" si="405"/>
        <v>0</v>
      </c>
      <c r="R775" s="55">
        <f t="shared" si="405"/>
        <v>0</v>
      </c>
      <c r="S775" s="55">
        <f t="shared" si="405"/>
        <v>0</v>
      </c>
      <c r="T775" s="55">
        <f t="shared" si="405"/>
        <v>0</v>
      </c>
      <c r="U775" s="55">
        <f t="shared" si="405"/>
        <v>0</v>
      </c>
      <c r="V775" s="57"/>
      <c r="W775" s="57"/>
      <c r="X775" s="57"/>
      <c r="Y775" s="12"/>
    </row>
    <row r="776" spans="1:25" ht="15.75" hidden="1" x14ac:dyDescent="0.2">
      <c r="A776" s="43"/>
      <c r="B776" s="44">
        <v>12</v>
      </c>
      <c r="C776" s="63" t="s">
        <v>27</v>
      </c>
      <c r="D776" s="46" t="s">
        <v>430</v>
      </c>
      <c r="E776" s="38"/>
      <c r="F776" s="20"/>
      <c r="G776" s="54"/>
      <c r="H776" s="54"/>
      <c r="I776" s="54"/>
      <c r="J776" s="54"/>
      <c r="K776" s="54"/>
      <c r="L776" s="33" t="str">
        <f t="shared" si="372"/>
        <v>-</v>
      </c>
      <c r="M776" s="54"/>
      <c r="N776" s="54"/>
      <c r="O776" s="54">
        <v>0</v>
      </c>
      <c r="P776" s="54">
        <f>O776</f>
        <v>0</v>
      </c>
      <c r="Q776" s="54"/>
      <c r="R776" s="54"/>
      <c r="S776" s="54">
        <f>R776</f>
        <v>0</v>
      </c>
      <c r="T776" s="54"/>
      <c r="U776" s="54">
        <f>T776</f>
        <v>0</v>
      </c>
    </row>
    <row r="777" spans="1:25" s="23" customFormat="1" ht="15.75" hidden="1" x14ac:dyDescent="0.2">
      <c r="A777" s="24"/>
      <c r="B777" s="25">
        <v>51</v>
      </c>
      <c r="C777" s="52" t="s">
        <v>27</v>
      </c>
      <c r="D777" s="27">
        <v>386</v>
      </c>
      <c r="E777" s="20"/>
      <c r="F777" s="20"/>
      <c r="G777" s="55">
        <f>SUM(G778)</f>
        <v>0</v>
      </c>
      <c r="H777" s="55">
        <f t="shared" ref="H777:U777" si="406">SUM(H778)</f>
        <v>0</v>
      </c>
      <c r="I777" s="55">
        <f t="shared" si="406"/>
        <v>0</v>
      </c>
      <c r="J777" s="55">
        <f t="shared" si="406"/>
        <v>0</v>
      </c>
      <c r="K777" s="55">
        <f t="shared" si="406"/>
        <v>0</v>
      </c>
      <c r="L777" s="22" t="str">
        <f t="shared" si="372"/>
        <v>-</v>
      </c>
      <c r="M777" s="55">
        <f t="shared" si="406"/>
        <v>0</v>
      </c>
      <c r="N777" s="55">
        <f t="shared" si="406"/>
        <v>0</v>
      </c>
      <c r="O777" s="55">
        <f t="shared" si="406"/>
        <v>0</v>
      </c>
      <c r="P777" s="55">
        <f t="shared" si="406"/>
        <v>0</v>
      </c>
      <c r="Q777" s="55">
        <f t="shared" si="406"/>
        <v>0</v>
      </c>
      <c r="R777" s="55">
        <f t="shared" si="406"/>
        <v>0</v>
      </c>
      <c r="S777" s="55">
        <f t="shared" si="406"/>
        <v>0</v>
      </c>
      <c r="T777" s="55">
        <f t="shared" si="406"/>
        <v>0</v>
      </c>
      <c r="U777" s="55">
        <f t="shared" si="406"/>
        <v>0</v>
      </c>
      <c r="V777" s="57"/>
      <c r="W777" s="57"/>
      <c r="X777" s="57"/>
      <c r="Y777" s="12"/>
    </row>
    <row r="778" spans="1:25" ht="15.75" hidden="1" x14ac:dyDescent="0.2">
      <c r="A778" s="43"/>
      <c r="B778" s="44">
        <v>51</v>
      </c>
      <c r="C778" s="63" t="s">
        <v>27</v>
      </c>
      <c r="D778" s="46" t="s">
        <v>430</v>
      </c>
      <c r="E778" s="38"/>
      <c r="F778" s="20"/>
      <c r="G778" s="54"/>
      <c r="H778" s="54"/>
      <c r="I778" s="54"/>
      <c r="J778" s="59"/>
      <c r="K778" s="54"/>
      <c r="L778" s="33" t="str">
        <f t="shared" si="372"/>
        <v>-</v>
      </c>
      <c r="M778" s="54"/>
      <c r="N778" s="54"/>
      <c r="O778" s="54">
        <v>0</v>
      </c>
      <c r="P778" s="59"/>
      <c r="Q778" s="54"/>
      <c r="R778" s="54"/>
      <c r="S778" s="59"/>
      <c r="T778" s="54"/>
      <c r="U778" s="59"/>
    </row>
    <row r="779" spans="1:25" s="23" customFormat="1" ht="31.5" x14ac:dyDescent="0.2">
      <c r="A779" s="404" t="s">
        <v>415</v>
      </c>
      <c r="B779" s="404"/>
      <c r="C779" s="404"/>
      <c r="D779" s="404"/>
      <c r="E779" s="40" t="s">
        <v>418</v>
      </c>
      <c r="F779" s="20"/>
      <c r="G779" s="55">
        <f>G780+G782</f>
        <v>0</v>
      </c>
      <c r="H779" s="55">
        <f t="shared" ref="H779:U779" si="407">H780+H782</f>
        <v>0</v>
      </c>
      <c r="I779" s="55">
        <f t="shared" si="407"/>
        <v>0</v>
      </c>
      <c r="J779" s="55">
        <f t="shared" si="407"/>
        <v>0</v>
      </c>
      <c r="K779" s="55">
        <f t="shared" si="407"/>
        <v>0</v>
      </c>
      <c r="L779" s="22" t="str">
        <f t="shared" si="372"/>
        <v>-</v>
      </c>
      <c r="M779" s="55">
        <f t="shared" si="407"/>
        <v>0</v>
      </c>
      <c r="N779" s="55">
        <f t="shared" si="407"/>
        <v>0</v>
      </c>
      <c r="O779" s="55">
        <f t="shared" si="407"/>
        <v>0</v>
      </c>
      <c r="P779" s="55">
        <f t="shared" si="407"/>
        <v>0</v>
      </c>
      <c r="Q779" s="55">
        <f t="shared" si="407"/>
        <v>0</v>
      </c>
      <c r="R779" s="55">
        <f t="shared" si="407"/>
        <v>0</v>
      </c>
      <c r="S779" s="55">
        <f t="shared" si="407"/>
        <v>0</v>
      </c>
      <c r="T779" s="55">
        <f t="shared" si="407"/>
        <v>0</v>
      </c>
      <c r="U779" s="55">
        <f t="shared" si="407"/>
        <v>0</v>
      </c>
      <c r="V779" s="57"/>
      <c r="W779" s="57"/>
      <c r="X779" s="57"/>
      <c r="Y779" s="12"/>
    </row>
    <row r="780" spans="1:25" s="23" customFormat="1" ht="15.75" hidden="1" x14ac:dyDescent="0.2">
      <c r="A780" s="24"/>
      <c r="B780" s="25">
        <v>12</v>
      </c>
      <c r="C780" s="52" t="s">
        <v>27</v>
      </c>
      <c r="D780" s="27">
        <v>386</v>
      </c>
      <c r="E780" s="20"/>
      <c r="F780" s="20"/>
      <c r="G780" s="55">
        <f>SUM(G781)</f>
        <v>0</v>
      </c>
      <c r="H780" s="55">
        <f t="shared" ref="H780:U780" si="408">SUM(H781)</f>
        <v>0</v>
      </c>
      <c r="I780" s="55">
        <f t="shared" si="408"/>
        <v>0</v>
      </c>
      <c r="J780" s="55">
        <f t="shared" si="408"/>
        <v>0</v>
      </c>
      <c r="K780" s="55">
        <f t="shared" si="408"/>
        <v>0</v>
      </c>
      <c r="L780" s="22" t="str">
        <f t="shared" si="372"/>
        <v>-</v>
      </c>
      <c r="M780" s="55">
        <f t="shared" si="408"/>
        <v>0</v>
      </c>
      <c r="N780" s="55">
        <f t="shared" si="408"/>
        <v>0</v>
      </c>
      <c r="O780" s="55">
        <f t="shared" si="408"/>
        <v>0</v>
      </c>
      <c r="P780" s="55">
        <f t="shared" si="408"/>
        <v>0</v>
      </c>
      <c r="Q780" s="55">
        <f t="shared" si="408"/>
        <v>0</v>
      </c>
      <c r="R780" s="55">
        <f t="shared" si="408"/>
        <v>0</v>
      </c>
      <c r="S780" s="55">
        <f t="shared" si="408"/>
        <v>0</v>
      </c>
      <c r="T780" s="55">
        <f t="shared" si="408"/>
        <v>0</v>
      </c>
      <c r="U780" s="55">
        <f t="shared" si="408"/>
        <v>0</v>
      </c>
      <c r="V780" s="57"/>
      <c r="W780" s="57"/>
      <c r="X780" s="57"/>
      <c r="Y780" s="12"/>
    </row>
    <row r="781" spans="1:25" ht="15.75" hidden="1" x14ac:dyDescent="0.2">
      <c r="A781" s="43"/>
      <c r="B781" s="44">
        <v>12</v>
      </c>
      <c r="C781" s="63" t="s">
        <v>27</v>
      </c>
      <c r="D781" s="46" t="s">
        <v>430</v>
      </c>
      <c r="E781" s="38"/>
      <c r="F781" s="20"/>
      <c r="G781" s="54"/>
      <c r="H781" s="54"/>
      <c r="I781" s="54"/>
      <c r="J781" s="54"/>
      <c r="K781" s="54"/>
      <c r="L781" s="33" t="str">
        <f t="shared" si="372"/>
        <v>-</v>
      </c>
      <c r="M781" s="54"/>
      <c r="N781" s="54"/>
      <c r="O781" s="54">
        <v>0</v>
      </c>
      <c r="P781" s="54">
        <f>O781</f>
        <v>0</v>
      </c>
      <c r="Q781" s="54"/>
      <c r="R781" s="54"/>
      <c r="S781" s="54">
        <f>R781</f>
        <v>0</v>
      </c>
      <c r="T781" s="54"/>
      <c r="U781" s="54">
        <f>T781</f>
        <v>0</v>
      </c>
    </row>
    <row r="782" spans="1:25" s="23" customFormat="1" ht="15.75" hidden="1" x14ac:dyDescent="0.2">
      <c r="A782" s="24"/>
      <c r="B782" s="25">
        <v>51</v>
      </c>
      <c r="C782" s="52" t="s">
        <v>27</v>
      </c>
      <c r="D782" s="27">
        <v>386</v>
      </c>
      <c r="E782" s="20"/>
      <c r="F782" s="20"/>
      <c r="G782" s="55">
        <f>SUM(G783)</f>
        <v>0</v>
      </c>
      <c r="H782" s="55">
        <f t="shared" ref="H782:U782" si="409">SUM(H783)</f>
        <v>0</v>
      </c>
      <c r="I782" s="55">
        <f t="shared" si="409"/>
        <v>0</v>
      </c>
      <c r="J782" s="55">
        <f t="shared" si="409"/>
        <v>0</v>
      </c>
      <c r="K782" s="55">
        <f t="shared" si="409"/>
        <v>0</v>
      </c>
      <c r="L782" s="22" t="str">
        <f t="shared" si="372"/>
        <v>-</v>
      </c>
      <c r="M782" s="55">
        <f t="shared" si="409"/>
        <v>0</v>
      </c>
      <c r="N782" s="55">
        <f t="shared" si="409"/>
        <v>0</v>
      </c>
      <c r="O782" s="55">
        <f t="shared" si="409"/>
        <v>0</v>
      </c>
      <c r="P782" s="55">
        <f t="shared" si="409"/>
        <v>0</v>
      </c>
      <c r="Q782" s="55">
        <f t="shared" si="409"/>
        <v>0</v>
      </c>
      <c r="R782" s="55">
        <f t="shared" si="409"/>
        <v>0</v>
      </c>
      <c r="S782" s="55">
        <f t="shared" si="409"/>
        <v>0</v>
      </c>
      <c r="T782" s="55">
        <f t="shared" si="409"/>
        <v>0</v>
      </c>
      <c r="U782" s="55">
        <f t="shared" si="409"/>
        <v>0</v>
      </c>
      <c r="V782" s="57"/>
      <c r="W782" s="57"/>
      <c r="X782" s="57"/>
      <c r="Y782" s="12"/>
    </row>
    <row r="783" spans="1:25" ht="15.75" hidden="1" x14ac:dyDescent="0.2">
      <c r="A783" s="43"/>
      <c r="B783" s="44">
        <v>51</v>
      </c>
      <c r="C783" s="63" t="s">
        <v>27</v>
      </c>
      <c r="D783" s="46" t="s">
        <v>430</v>
      </c>
      <c r="E783" s="38"/>
      <c r="F783" s="20"/>
      <c r="G783" s="54"/>
      <c r="H783" s="54"/>
      <c r="I783" s="54"/>
      <c r="J783" s="59"/>
      <c r="K783" s="54"/>
      <c r="L783" s="33" t="str">
        <f t="shared" si="372"/>
        <v>-</v>
      </c>
      <c r="M783" s="54"/>
      <c r="N783" s="54"/>
      <c r="O783" s="54">
        <v>0</v>
      </c>
      <c r="P783" s="59"/>
      <c r="Q783" s="54"/>
      <c r="R783" s="54"/>
      <c r="S783" s="59"/>
      <c r="T783" s="54"/>
      <c r="U783" s="59"/>
    </row>
    <row r="784" spans="1:25" s="23" customFormat="1" ht="65.25" customHeight="1" x14ac:dyDescent="0.2">
      <c r="A784" s="387" t="s">
        <v>51</v>
      </c>
      <c r="B784" s="387"/>
      <c r="C784" s="387"/>
      <c r="D784" s="387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57"/>
      <c r="W784" s="57"/>
      <c r="X784" s="57"/>
      <c r="Y784" s="12"/>
    </row>
    <row r="785" spans="1:25" s="23" customFormat="1" ht="15.75" hidden="1" x14ac:dyDescent="0.2">
      <c r="A785" s="24" t="s">
        <v>51</v>
      </c>
      <c r="B785" s="25">
        <v>11</v>
      </c>
      <c r="C785" s="52" t="s">
        <v>28</v>
      </c>
      <c r="D785" s="42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57"/>
      <c r="W785" s="57"/>
      <c r="X785" s="57"/>
      <c r="Y785" s="12"/>
    </row>
    <row r="786" spans="1:25" hidden="1" x14ac:dyDescent="0.2">
      <c r="A786" s="28" t="s">
        <v>51</v>
      </c>
      <c r="B786" s="29">
        <v>11</v>
      </c>
      <c r="C786" s="53" t="s">
        <v>28</v>
      </c>
      <c r="D786" s="56">
        <v>3294</v>
      </c>
      <c r="E786" s="32" t="s">
        <v>37</v>
      </c>
      <c r="F786" s="32"/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387" t="s">
        <v>516</v>
      </c>
      <c r="B787" s="387"/>
      <c r="C787" s="387"/>
      <c r="D787" s="387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36" customFormat="1" ht="15.75" hidden="1" x14ac:dyDescent="0.2">
      <c r="A788" s="25" t="s">
        <v>217</v>
      </c>
      <c r="B788" s="25">
        <v>11</v>
      </c>
      <c r="C788" s="52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32"/>
    </row>
    <row r="789" spans="1:25" s="36" customFormat="1" ht="15.75" hidden="1" x14ac:dyDescent="0.2">
      <c r="A789" s="29" t="s">
        <v>217</v>
      </c>
      <c r="B789" s="29">
        <v>11</v>
      </c>
      <c r="C789" s="53" t="s">
        <v>28</v>
      </c>
      <c r="D789" s="56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32"/>
    </row>
    <row r="790" spans="1:25" s="36" customFormat="1" ht="15.75" hidden="1" x14ac:dyDescent="0.2">
      <c r="A790" s="25" t="s">
        <v>217</v>
      </c>
      <c r="B790" s="25">
        <v>12</v>
      </c>
      <c r="C790" s="52" t="s">
        <v>28</v>
      </c>
      <c r="D790" s="42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32"/>
    </row>
    <row r="791" spans="1:25" s="35" customFormat="1" hidden="1" x14ac:dyDescent="0.2">
      <c r="A791" s="29" t="s">
        <v>217</v>
      </c>
      <c r="B791" s="29">
        <v>12</v>
      </c>
      <c r="C791" s="53" t="s">
        <v>28</v>
      </c>
      <c r="D791" s="56">
        <v>3237</v>
      </c>
      <c r="E791" s="32" t="s">
        <v>36</v>
      </c>
      <c r="F791" s="32"/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  <c r="V791" s="1"/>
      <c r="W791" s="1"/>
      <c r="X791" s="1"/>
      <c r="Y791" s="74"/>
    </row>
    <row r="792" spans="1:25" s="36" customFormat="1" ht="15.75" hidden="1" x14ac:dyDescent="0.2">
      <c r="A792" s="25" t="s">
        <v>217</v>
      </c>
      <c r="B792" s="25">
        <v>12</v>
      </c>
      <c r="C792" s="52" t="s">
        <v>28</v>
      </c>
      <c r="D792" s="42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32"/>
    </row>
    <row r="793" spans="1:25" s="35" customFormat="1" hidden="1" x14ac:dyDescent="0.2">
      <c r="A793" s="29" t="s">
        <v>217</v>
      </c>
      <c r="B793" s="29">
        <v>12</v>
      </c>
      <c r="C793" s="53" t="s">
        <v>28</v>
      </c>
      <c r="D793" s="56">
        <v>4126</v>
      </c>
      <c r="E793" s="32" t="s">
        <v>4</v>
      </c>
      <c r="F793" s="32"/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  <c r="V793" s="1"/>
      <c r="W793" s="1"/>
      <c r="X793" s="1"/>
      <c r="Y793" s="74"/>
    </row>
    <row r="794" spans="1:25" s="36" customFormat="1" ht="15.75" hidden="1" x14ac:dyDescent="0.2">
      <c r="A794" s="25" t="s">
        <v>217</v>
      </c>
      <c r="B794" s="25">
        <v>51</v>
      </c>
      <c r="C794" s="52" t="s">
        <v>28</v>
      </c>
      <c r="D794" s="42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32"/>
    </row>
    <row r="795" spans="1:25" s="35" customFormat="1" hidden="1" x14ac:dyDescent="0.2">
      <c r="A795" s="29" t="s">
        <v>217</v>
      </c>
      <c r="B795" s="29">
        <v>51</v>
      </c>
      <c r="C795" s="53" t="s">
        <v>28</v>
      </c>
      <c r="D795" s="56">
        <v>3237</v>
      </c>
      <c r="E795" s="32" t="s">
        <v>36</v>
      </c>
      <c r="F795" s="32"/>
      <c r="G795" s="1">
        <v>510000</v>
      </c>
      <c r="H795" s="59"/>
      <c r="I795" s="1">
        <v>510000</v>
      </c>
      <c r="J795" s="59"/>
      <c r="K795" s="1">
        <v>0</v>
      </c>
      <c r="L795" s="33">
        <f t="shared" si="413"/>
        <v>0</v>
      </c>
      <c r="M795" s="1">
        <v>0</v>
      </c>
      <c r="N795" s="59"/>
      <c r="O795" s="1"/>
      <c r="P795" s="59"/>
      <c r="Q795" s="1">
        <v>0</v>
      </c>
      <c r="R795" s="1"/>
      <c r="S795" s="59"/>
      <c r="T795" s="1"/>
      <c r="U795" s="59"/>
      <c r="V795" s="1"/>
      <c r="W795" s="1"/>
      <c r="X795" s="1"/>
      <c r="Y795" s="74"/>
    </row>
    <row r="796" spans="1:25" s="36" customFormat="1" ht="15.75" hidden="1" x14ac:dyDescent="0.2">
      <c r="A796" s="25" t="s">
        <v>217</v>
      </c>
      <c r="B796" s="25">
        <v>51</v>
      </c>
      <c r="C796" s="52" t="s">
        <v>28</v>
      </c>
      <c r="D796" s="42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32"/>
    </row>
    <row r="797" spans="1:25" s="36" customFormat="1" ht="15.75" hidden="1" x14ac:dyDescent="0.2">
      <c r="A797" s="29" t="s">
        <v>217</v>
      </c>
      <c r="B797" s="29">
        <v>51</v>
      </c>
      <c r="C797" s="53" t="s">
        <v>28</v>
      </c>
      <c r="D797" s="56">
        <v>4126</v>
      </c>
      <c r="E797" s="32" t="s">
        <v>4</v>
      </c>
      <c r="F797" s="32"/>
      <c r="G797" s="1">
        <v>3825000</v>
      </c>
      <c r="H797" s="59"/>
      <c r="I797" s="1">
        <v>3825000</v>
      </c>
      <c r="J797" s="59"/>
      <c r="K797" s="1">
        <v>1273371.5900000001</v>
      </c>
      <c r="L797" s="33">
        <f t="shared" si="413"/>
        <v>33.290760522875814</v>
      </c>
      <c r="M797" s="1">
        <v>1026800</v>
      </c>
      <c r="N797" s="59"/>
      <c r="O797" s="1"/>
      <c r="P797" s="59"/>
      <c r="Q797" s="1">
        <v>3080400</v>
      </c>
      <c r="R797" s="1"/>
      <c r="S797" s="59"/>
      <c r="T797" s="1"/>
      <c r="U797" s="59"/>
      <c r="V797" s="21"/>
      <c r="W797" s="21"/>
      <c r="X797" s="21"/>
      <c r="Y797" s="132"/>
    </row>
    <row r="798" spans="1:25" s="36" customFormat="1" ht="15.75" hidden="1" x14ac:dyDescent="0.2">
      <c r="A798" s="25" t="s">
        <v>217</v>
      </c>
      <c r="B798" s="25">
        <v>563</v>
      </c>
      <c r="C798" s="52" t="s">
        <v>28</v>
      </c>
      <c r="D798" s="42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32"/>
    </row>
    <row r="799" spans="1:25" s="36" customFormat="1" ht="15.75" hidden="1" x14ac:dyDescent="0.2">
      <c r="A799" s="29" t="s">
        <v>217</v>
      </c>
      <c r="B799" s="29">
        <v>563</v>
      </c>
      <c r="C799" s="53" t="s">
        <v>28</v>
      </c>
      <c r="D799" s="56">
        <v>3237</v>
      </c>
      <c r="E799" s="32" t="s">
        <v>36</v>
      </c>
      <c r="F799" s="32"/>
      <c r="G799" s="1"/>
      <c r="H799" s="1"/>
      <c r="I799" s="1"/>
      <c r="J799" s="59"/>
      <c r="K799" s="1"/>
      <c r="L799" s="33" t="str">
        <f t="shared" si="413"/>
        <v>-</v>
      </c>
      <c r="M799" s="1"/>
      <c r="N799" s="1"/>
      <c r="O799" s="1"/>
      <c r="P799" s="59"/>
      <c r="Q799" s="1"/>
      <c r="R799" s="1"/>
      <c r="S799" s="59"/>
      <c r="T799" s="1"/>
      <c r="U799" s="59"/>
      <c r="V799" s="21"/>
      <c r="W799" s="21"/>
      <c r="X799" s="21"/>
      <c r="Y799" s="132"/>
    </row>
    <row r="800" spans="1:25" s="36" customFormat="1" ht="15.75" hidden="1" x14ac:dyDescent="0.2">
      <c r="A800" s="25" t="s">
        <v>217</v>
      </c>
      <c r="B800" s="25">
        <v>563</v>
      </c>
      <c r="C800" s="52" t="s">
        <v>28</v>
      </c>
      <c r="D800" s="42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32"/>
    </row>
    <row r="801" spans="1:25" s="36" customFormat="1" ht="15.75" hidden="1" x14ac:dyDescent="0.2">
      <c r="A801" s="29" t="s">
        <v>217</v>
      </c>
      <c r="B801" s="29">
        <v>563</v>
      </c>
      <c r="C801" s="53" t="s">
        <v>28</v>
      </c>
      <c r="D801" s="56">
        <v>4126</v>
      </c>
      <c r="E801" s="32" t="s">
        <v>4</v>
      </c>
      <c r="F801" s="32"/>
      <c r="G801" s="1"/>
      <c r="H801" s="1"/>
      <c r="I801" s="1"/>
      <c r="J801" s="59"/>
      <c r="K801" s="1"/>
      <c r="L801" s="33" t="str">
        <f t="shared" si="413"/>
        <v>-</v>
      </c>
      <c r="M801" s="1"/>
      <c r="N801" s="1"/>
      <c r="O801" s="1"/>
      <c r="P801" s="59"/>
      <c r="Q801" s="1"/>
      <c r="R801" s="1"/>
      <c r="S801" s="59"/>
      <c r="T801" s="1"/>
      <c r="U801" s="59"/>
      <c r="V801" s="21"/>
      <c r="W801" s="21"/>
      <c r="X801" s="21"/>
      <c r="Y801" s="132"/>
    </row>
    <row r="802" spans="1:25" ht="90.75" customHeight="1" x14ac:dyDescent="0.2">
      <c r="A802" s="387" t="s">
        <v>517</v>
      </c>
      <c r="B802" s="387"/>
      <c r="C802" s="387"/>
      <c r="D802" s="387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36" customFormat="1" ht="15.75" hidden="1" x14ac:dyDescent="0.2">
      <c r="A803" s="25" t="s">
        <v>306</v>
      </c>
      <c r="B803" s="25">
        <v>11</v>
      </c>
      <c r="C803" s="52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32"/>
    </row>
    <row r="804" spans="1:25" s="35" customFormat="1" ht="45.75" hidden="1" customHeight="1" x14ac:dyDescent="0.2">
      <c r="A804" s="29" t="s">
        <v>306</v>
      </c>
      <c r="B804" s="29">
        <v>11</v>
      </c>
      <c r="C804" s="53" t="s">
        <v>27</v>
      </c>
      <c r="D804" s="31">
        <v>3861</v>
      </c>
      <c r="E804" s="32" t="s">
        <v>282</v>
      </c>
      <c r="F804" s="32"/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  <c r="V804" s="1"/>
      <c r="W804" s="1"/>
      <c r="X804" s="1"/>
      <c r="Y804" s="74"/>
    </row>
    <row r="805" spans="1:25" s="36" customFormat="1" ht="15.75" hidden="1" x14ac:dyDescent="0.2">
      <c r="A805" s="25" t="s">
        <v>306</v>
      </c>
      <c r="B805" s="25">
        <v>12</v>
      </c>
      <c r="C805" s="52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32"/>
    </row>
    <row r="806" spans="1:25" s="35" customFormat="1" ht="47.25" hidden="1" customHeight="1" x14ac:dyDescent="0.2">
      <c r="A806" s="29" t="s">
        <v>306</v>
      </c>
      <c r="B806" s="29">
        <v>12</v>
      </c>
      <c r="C806" s="53" t="s">
        <v>27</v>
      </c>
      <c r="D806" s="31">
        <v>3861</v>
      </c>
      <c r="E806" s="32" t="s">
        <v>282</v>
      </c>
      <c r="F806" s="32"/>
      <c r="G806" s="1">
        <v>4185000</v>
      </c>
      <c r="H806" s="1">
        <v>4185000</v>
      </c>
      <c r="I806" s="1">
        <v>3285876</v>
      </c>
      <c r="J806" s="1">
        <v>3285876</v>
      </c>
      <c r="K806" s="1"/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  <c r="V806" s="1"/>
      <c r="W806" s="1"/>
      <c r="X806" s="1"/>
      <c r="Y806" s="74"/>
    </row>
    <row r="807" spans="1:25" s="36" customFormat="1" ht="15.75" hidden="1" x14ac:dyDescent="0.2">
      <c r="A807" s="25" t="s">
        <v>306</v>
      </c>
      <c r="B807" s="25">
        <v>51</v>
      </c>
      <c r="C807" s="52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32"/>
    </row>
    <row r="808" spans="1:25" s="36" customFormat="1" ht="45" hidden="1" x14ac:dyDescent="0.2">
      <c r="A808" s="29" t="s">
        <v>306</v>
      </c>
      <c r="B808" s="29">
        <v>51</v>
      </c>
      <c r="C808" s="53" t="s">
        <v>27</v>
      </c>
      <c r="D808" s="31">
        <v>3861</v>
      </c>
      <c r="E808" s="32" t="s">
        <v>282</v>
      </c>
      <c r="F808" s="32"/>
      <c r="G808" s="1">
        <v>3715000</v>
      </c>
      <c r="H808" s="59"/>
      <c r="I808" s="1">
        <v>0</v>
      </c>
      <c r="J808" s="59"/>
      <c r="K808" s="1">
        <v>0</v>
      </c>
      <c r="L808" s="33" t="str">
        <f t="shared" si="413"/>
        <v>-</v>
      </c>
      <c r="M808" s="1">
        <v>0</v>
      </c>
      <c r="N808" s="59"/>
      <c r="O808" s="1">
        <v>0</v>
      </c>
      <c r="P808" s="59"/>
      <c r="Q808" s="1">
        <v>0</v>
      </c>
      <c r="R808" s="1">
        <v>0</v>
      </c>
      <c r="S808" s="59"/>
      <c r="T808" s="1"/>
      <c r="U808" s="59"/>
      <c r="V808" s="21"/>
      <c r="W808" s="21"/>
      <c r="X808" s="21"/>
      <c r="Y808" s="132"/>
    </row>
    <row r="809" spans="1:25" ht="94.5" x14ac:dyDescent="0.2">
      <c r="A809" s="387" t="s">
        <v>518</v>
      </c>
      <c r="B809" s="387"/>
      <c r="C809" s="387"/>
      <c r="D809" s="387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307</v>
      </c>
      <c r="B810" s="25">
        <v>11</v>
      </c>
      <c r="C810" s="52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57"/>
      <c r="W810" s="57"/>
      <c r="X810" s="57"/>
      <c r="Y810" s="12"/>
    </row>
    <row r="811" spans="1:25" ht="45" hidden="1" x14ac:dyDescent="0.2">
      <c r="A811" s="29" t="s">
        <v>307</v>
      </c>
      <c r="B811" s="29">
        <v>11</v>
      </c>
      <c r="C811" s="53" t="s">
        <v>27</v>
      </c>
      <c r="D811" s="31">
        <v>3861</v>
      </c>
      <c r="E811" s="32" t="s">
        <v>282</v>
      </c>
      <c r="F811" s="32"/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307</v>
      </c>
      <c r="B812" s="25">
        <v>12</v>
      </c>
      <c r="C812" s="52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57"/>
      <c r="W812" s="57"/>
      <c r="X812" s="57"/>
      <c r="Y812" s="12"/>
    </row>
    <row r="813" spans="1:25" ht="45" hidden="1" x14ac:dyDescent="0.2">
      <c r="A813" s="29" t="s">
        <v>307</v>
      </c>
      <c r="B813" s="29">
        <v>12</v>
      </c>
      <c r="C813" s="53" t="s">
        <v>27</v>
      </c>
      <c r="D813" s="31">
        <v>3861</v>
      </c>
      <c r="E813" s="32" t="s">
        <v>282</v>
      </c>
      <c r="F813" s="32"/>
      <c r="G813" s="1"/>
      <c r="H813" s="1"/>
      <c r="I813" s="1"/>
      <c r="J813" s="1"/>
      <c r="K813" s="1"/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307</v>
      </c>
      <c r="B814" s="25">
        <v>51</v>
      </c>
      <c r="C814" s="52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57"/>
      <c r="W814" s="57"/>
      <c r="X814" s="57"/>
      <c r="Y814" s="12"/>
    </row>
    <row r="815" spans="1:25" ht="45" hidden="1" x14ac:dyDescent="0.2">
      <c r="A815" s="29" t="s">
        <v>307</v>
      </c>
      <c r="B815" s="29">
        <v>51</v>
      </c>
      <c r="C815" s="53" t="s">
        <v>27</v>
      </c>
      <c r="D815" s="31">
        <v>3861</v>
      </c>
      <c r="E815" s="32" t="s">
        <v>282</v>
      </c>
      <c r="F815" s="32"/>
      <c r="G815" s="1"/>
      <c r="H815" s="59"/>
      <c r="I815" s="1"/>
      <c r="J815" s="59"/>
      <c r="K815" s="1"/>
      <c r="L815" s="33" t="str">
        <f t="shared" si="413"/>
        <v>-</v>
      </c>
      <c r="M815" s="1">
        <v>240900000</v>
      </c>
      <c r="N815" s="59"/>
      <c r="O815" s="1"/>
      <c r="P815" s="59"/>
      <c r="Q815" s="1">
        <v>419000000</v>
      </c>
      <c r="R815" s="1"/>
      <c r="S815" s="59"/>
      <c r="T815" s="1"/>
      <c r="U815" s="59"/>
    </row>
    <row r="816" spans="1:25" ht="78.75" x14ac:dyDescent="0.2">
      <c r="A816" s="387" t="s">
        <v>519</v>
      </c>
      <c r="B816" s="387"/>
      <c r="C816" s="387"/>
      <c r="D816" s="387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341</v>
      </c>
      <c r="B817" s="25">
        <v>11</v>
      </c>
      <c r="C817" s="52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57"/>
      <c r="W817" s="57"/>
      <c r="X817" s="57"/>
      <c r="Y817" s="12"/>
    </row>
    <row r="818" spans="1:25" hidden="1" x14ac:dyDescent="0.2">
      <c r="A818" s="29" t="s">
        <v>341</v>
      </c>
      <c r="B818" s="29">
        <v>11</v>
      </c>
      <c r="C818" s="53" t="s">
        <v>28</v>
      </c>
      <c r="D818" s="31">
        <v>3237</v>
      </c>
      <c r="E818" s="32" t="s">
        <v>36</v>
      </c>
      <c r="F818" s="32"/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341</v>
      </c>
      <c r="B819" s="25">
        <v>11</v>
      </c>
      <c r="C819" s="52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57"/>
      <c r="W819" s="57"/>
      <c r="X819" s="57"/>
      <c r="Y819" s="12"/>
    </row>
    <row r="820" spans="1:25" s="36" customFormat="1" ht="15.75" hidden="1" x14ac:dyDescent="0.2">
      <c r="A820" s="29" t="s">
        <v>341</v>
      </c>
      <c r="B820" s="29">
        <v>11</v>
      </c>
      <c r="C820" s="53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32"/>
    </row>
    <row r="821" spans="1:25" s="36" customFormat="1" ht="15.75" hidden="1" x14ac:dyDescent="0.2">
      <c r="A821" s="25" t="s">
        <v>341</v>
      </c>
      <c r="B821" s="25">
        <v>11</v>
      </c>
      <c r="C821" s="52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32"/>
    </row>
    <row r="822" spans="1:25" s="35" customFormat="1" ht="45" hidden="1" x14ac:dyDescent="0.2">
      <c r="A822" s="29" t="s">
        <v>341</v>
      </c>
      <c r="B822" s="29">
        <v>11</v>
      </c>
      <c r="C822" s="53" t="s">
        <v>28</v>
      </c>
      <c r="D822" s="31">
        <v>3861</v>
      </c>
      <c r="E822" s="32" t="s">
        <v>282</v>
      </c>
      <c r="F822" s="32"/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  <c r="V822" s="1"/>
      <c r="W822" s="1"/>
      <c r="X822" s="1"/>
      <c r="Y822" s="74"/>
    </row>
    <row r="823" spans="1:25" s="35" customFormat="1" ht="78.75" customHeight="1" x14ac:dyDescent="0.2">
      <c r="A823" s="387" t="s">
        <v>520</v>
      </c>
      <c r="B823" s="387"/>
      <c r="C823" s="387"/>
      <c r="D823" s="387"/>
      <c r="E823" s="20" t="s">
        <v>337</v>
      </c>
      <c r="F823" s="51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  <c r="V823" s="1"/>
      <c r="W823" s="1"/>
      <c r="X823" s="1"/>
      <c r="Y823" s="74"/>
    </row>
    <row r="824" spans="1:25" s="36" customFormat="1" ht="15.75" hidden="1" x14ac:dyDescent="0.2">
      <c r="A824" s="25" t="s">
        <v>366</v>
      </c>
      <c r="B824" s="25">
        <v>12</v>
      </c>
      <c r="C824" s="52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32"/>
    </row>
    <row r="825" spans="1:25" s="35" customFormat="1" hidden="1" x14ac:dyDescent="0.2">
      <c r="A825" s="29" t="s">
        <v>366</v>
      </c>
      <c r="B825" s="29">
        <v>12</v>
      </c>
      <c r="C825" s="53" t="s">
        <v>24</v>
      </c>
      <c r="D825" s="31">
        <v>4126</v>
      </c>
      <c r="E825" s="32" t="s">
        <v>4</v>
      </c>
      <c r="F825" s="32"/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  <c r="V825" s="1"/>
      <c r="W825" s="1"/>
      <c r="X825" s="1"/>
      <c r="Y825" s="74"/>
    </row>
    <row r="826" spans="1:25" s="36" customFormat="1" ht="15.75" hidden="1" x14ac:dyDescent="0.2">
      <c r="A826" s="25" t="s">
        <v>366</v>
      </c>
      <c r="B826" s="25">
        <v>51</v>
      </c>
      <c r="C826" s="52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32"/>
    </row>
    <row r="827" spans="1:25" s="36" customFormat="1" ht="15.75" hidden="1" x14ac:dyDescent="0.2">
      <c r="A827" s="29" t="s">
        <v>366</v>
      </c>
      <c r="B827" s="29">
        <v>51</v>
      </c>
      <c r="C827" s="53" t="s">
        <v>24</v>
      </c>
      <c r="D827" s="31">
        <v>4126</v>
      </c>
      <c r="E827" s="32" t="s">
        <v>4</v>
      </c>
      <c r="F827" s="32"/>
      <c r="G827" s="1">
        <v>1400000</v>
      </c>
      <c r="H827" s="59"/>
      <c r="I827" s="1">
        <v>1400000</v>
      </c>
      <c r="J827" s="59"/>
      <c r="K827" s="1">
        <v>731479.66</v>
      </c>
      <c r="L827" s="33">
        <f t="shared" si="413"/>
        <v>52.248547142857149</v>
      </c>
      <c r="M827" s="1">
        <v>0</v>
      </c>
      <c r="N827" s="59"/>
      <c r="O827" s="1"/>
      <c r="P827" s="59"/>
      <c r="Q827" s="1">
        <v>0</v>
      </c>
      <c r="R827" s="1"/>
      <c r="S827" s="59"/>
      <c r="T827" s="1"/>
      <c r="U827" s="59"/>
      <c r="V827" s="21"/>
      <c r="W827" s="21"/>
      <c r="X827" s="21"/>
      <c r="Y827" s="132"/>
    </row>
    <row r="828" spans="1:25" s="36" customFormat="1" ht="78.2" customHeight="1" x14ac:dyDescent="0.2">
      <c r="A828" s="387" t="s">
        <v>521</v>
      </c>
      <c r="B828" s="387"/>
      <c r="C828" s="387"/>
      <c r="D828" s="387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32"/>
    </row>
    <row r="829" spans="1:25" s="36" customFormat="1" ht="15.75" hidden="1" x14ac:dyDescent="0.2">
      <c r="A829" s="25" t="s">
        <v>389</v>
      </c>
      <c r="B829" s="25">
        <v>14</v>
      </c>
      <c r="C829" s="52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32"/>
    </row>
    <row r="830" spans="1:25" s="36" customFormat="1" ht="45" hidden="1" x14ac:dyDescent="0.2">
      <c r="A830" s="29" t="s">
        <v>389</v>
      </c>
      <c r="B830" s="29">
        <v>14</v>
      </c>
      <c r="C830" s="53" t="s">
        <v>28</v>
      </c>
      <c r="D830" s="31">
        <v>3861</v>
      </c>
      <c r="E830" s="32" t="s">
        <v>282</v>
      </c>
      <c r="F830" s="32"/>
      <c r="G830" s="1">
        <v>0</v>
      </c>
      <c r="H830" s="59"/>
      <c r="I830" s="1">
        <v>0</v>
      </c>
      <c r="J830" s="59"/>
      <c r="K830" s="1">
        <v>56928.12</v>
      </c>
      <c r="L830" s="33" t="str">
        <f t="shared" si="413"/>
        <v>-</v>
      </c>
      <c r="M830" s="1">
        <v>0</v>
      </c>
      <c r="N830" s="59"/>
      <c r="O830" s="1"/>
      <c r="P830" s="59"/>
      <c r="Q830" s="1">
        <v>0</v>
      </c>
      <c r="R830" s="1"/>
      <c r="S830" s="59"/>
      <c r="T830" s="1"/>
      <c r="U830" s="59"/>
      <c r="V830" s="21"/>
      <c r="W830" s="21"/>
      <c r="X830" s="21"/>
      <c r="Y830" s="132"/>
    </row>
    <row r="831" spans="1:25" s="36" customFormat="1" ht="15.75" hidden="1" x14ac:dyDescent="0.2">
      <c r="A831" s="25" t="s">
        <v>389</v>
      </c>
      <c r="B831" s="25">
        <v>51</v>
      </c>
      <c r="C831" s="52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32"/>
    </row>
    <row r="832" spans="1:25" s="36" customFormat="1" ht="45" hidden="1" x14ac:dyDescent="0.2">
      <c r="A832" s="29" t="s">
        <v>389</v>
      </c>
      <c r="B832" s="29">
        <v>51</v>
      </c>
      <c r="C832" s="53" t="s">
        <v>28</v>
      </c>
      <c r="D832" s="31">
        <v>3861</v>
      </c>
      <c r="E832" s="32" t="s">
        <v>282</v>
      </c>
      <c r="F832" s="32"/>
      <c r="G832" s="1">
        <v>0</v>
      </c>
      <c r="H832" s="59"/>
      <c r="I832" s="1">
        <v>0</v>
      </c>
      <c r="J832" s="59"/>
      <c r="K832" s="1">
        <v>322592.57</v>
      </c>
      <c r="L832" s="33" t="str">
        <f t="shared" si="413"/>
        <v>-</v>
      </c>
      <c r="M832" s="1">
        <v>0</v>
      </c>
      <c r="N832" s="59"/>
      <c r="O832" s="1"/>
      <c r="P832" s="59"/>
      <c r="Q832" s="1">
        <v>0</v>
      </c>
      <c r="R832" s="1"/>
      <c r="S832" s="59"/>
      <c r="T832" s="1"/>
      <c r="U832" s="59"/>
      <c r="V832" s="21"/>
      <c r="W832" s="21"/>
      <c r="X832" s="21"/>
      <c r="Y832" s="132"/>
    </row>
    <row r="833" spans="1:25" s="36" customFormat="1" ht="15.75" hidden="1" x14ac:dyDescent="0.2">
      <c r="A833" s="25" t="s">
        <v>389</v>
      </c>
      <c r="B833" s="25">
        <v>563</v>
      </c>
      <c r="C833" s="52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32"/>
    </row>
    <row r="834" spans="1:25" s="36" customFormat="1" ht="45" hidden="1" x14ac:dyDescent="0.2">
      <c r="A834" s="29" t="s">
        <v>389</v>
      </c>
      <c r="B834" s="29">
        <v>563</v>
      </c>
      <c r="C834" s="53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9"/>
      <c r="K834" s="1"/>
      <c r="L834" s="33" t="str">
        <f t="shared" si="413"/>
        <v>-</v>
      </c>
      <c r="M834" s="1"/>
      <c r="N834" s="1"/>
      <c r="O834" s="1"/>
      <c r="P834" s="59"/>
      <c r="Q834" s="1"/>
      <c r="R834" s="1"/>
      <c r="S834" s="59"/>
      <c r="T834" s="1"/>
      <c r="U834" s="59"/>
      <c r="V834" s="21"/>
      <c r="W834" s="21"/>
      <c r="X834" s="21"/>
      <c r="Y834" s="132"/>
    </row>
    <row r="835" spans="1:25" s="36" customFormat="1" ht="78.75" x14ac:dyDescent="0.2">
      <c r="A835" s="387" t="s">
        <v>522</v>
      </c>
      <c r="B835" s="387"/>
      <c r="C835" s="387"/>
      <c r="D835" s="387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32"/>
    </row>
    <row r="836" spans="1:25" s="36" customFormat="1" ht="15.75" hidden="1" x14ac:dyDescent="0.2">
      <c r="A836" s="25" t="s">
        <v>436</v>
      </c>
      <c r="B836" s="25">
        <v>12</v>
      </c>
      <c r="C836" s="52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32"/>
    </row>
    <row r="837" spans="1:25" s="36" customFormat="1" ht="15.75" hidden="1" x14ac:dyDescent="0.2">
      <c r="A837" s="29" t="s">
        <v>436</v>
      </c>
      <c r="B837" s="29">
        <v>12</v>
      </c>
      <c r="C837" s="53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32"/>
    </row>
    <row r="838" spans="1:25" s="36" customFormat="1" ht="15.75" hidden="1" x14ac:dyDescent="0.2">
      <c r="A838" s="25" t="s">
        <v>436</v>
      </c>
      <c r="B838" s="25">
        <v>563</v>
      </c>
      <c r="C838" s="52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32"/>
    </row>
    <row r="839" spans="1:25" s="36" customFormat="1" ht="15.75" hidden="1" x14ac:dyDescent="0.2">
      <c r="A839" s="29" t="s">
        <v>436</v>
      </c>
      <c r="B839" s="29">
        <v>563</v>
      </c>
      <c r="C839" s="53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9"/>
      <c r="K839" s="1">
        <v>372804.92</v>
      </c>
      <c r="L839" s="22" t="str">
        <f t="shared" si="413"/>
        <v>-</v>
      </c>
      <c r="M839" s="1"/>
      <c r="N839" s="1"/>
      <c r="O839" s="1"/>
      <c r="P839" s="59"/>
      <c r="Q839" s="1"/>
      <c r="R839" s="1"/>
      <c r="S839" s="59"/>
      <c r="T839" s="1"/>
      <c r="U839" s="59"/>
      <c r="V839" s="21"/>
      <c r="W839" s="21"/>
      <c r="X839" s="21"/>
      <c r="Y839" s="132"/>
    </row>
    <row r="840" spans="1:25" s="36" customFormat="1" ht="15.75" hidden="1" x14ac:dyDescent="0.2">
      <c r="A840" s="403" t="s">
        <v>415</v>
      </c>
      <c r="B840" s="403"/>
      <c r="C840" s="403"/>
      <c r="D840" s="403"/>
      <c r="E840" s="40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32"/>
    </row>
    <row r="841" spans="1:25" s="36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32"/>
    </row>
    <row r="842" spans="1:25" s="83" customFormat="1" hidden="1" x14ac:dyDescent="0.2">
      <c r="A842" s="44"/>
      <c r="B842" s="44">
        <v>12</v>
      </c>
      <c r="C842" s="44"/>
      <c r="D842" s="46">
        <v>3237</v>
      </c>
      <c r="E842" s="38"/>
      <c r="F842" s="64"/>
      <c r="G842" s="65"/>
      <c r="H842" s="65"/>
      <c r="I842" s="65"/>
      <c r="J842" s="65"/>
      <c r="K842" s="65"/>
      <c r="L842" s="66" t="str">
        <f t="shared" si="413"/>
        <v>-</v>
      </c>
      <c r="M842" s="65"/>
      <c r="N842" s="65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5"/>
      <c r="W842" s="65"/>
      <c r="X842" s="65"/>
      <c r="Y842" s="139"/>
    </row>
    <row r="843" spans="1:25" s="36" customFormat="1" ht="15.75" hidden="1" x14ac:dyDescent="0.2">
      <c r="A843" s="25"/>
      <c r="B843" s="25">
        <v>12</v>
      </c>
      <c r="C843" s="52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32"/>
    </row>
    <row r="844" spans="1:25" s="36" customFormat="1" ht="15.75" hidden="1" x14ac:dyDescent="0.2">
      <c r="A844" s="44"/>
      <c r="B844" s="44">
        <v>12</v>
      </c>
      <c r="C844" s="63"/>
      <c r="D844" s="46" t="s">
        <v>432</v>
      </c>
      <c r="E844" s="38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32"/>
    </row>
    <row r="845" spans="1:25" s="36" customFormat="1" ht="15.75" hidden="1" x14ac:dyDescent="0.2">
      <c r="A845" s="25"/>
      <c r="B845" s="25">
        <v>12</v>
      </c>
      <c r="C845" s="52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32"/>
    </row>
    <row r="846" spans="1:25" s="36" customFormat="1" ht="15.75" hidden="1" x14ac:dyDescent="0.2">
      <c r="A846" s="44"/>
      <c r="B846" s="44">
        <v>12</v>
      </c>
      <c r="C846" s="63"/>
      <c r="D846" s="46" t="s">
        <v>433</v>
      </c>
      <c r="E846" s="38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32"/>
    </row>
    <row r="847" spans="1:25" s="36" customFormat="1" ht="15.75" hidden="1" x14ac:dyDescent="0.2">
      <c r="A847" s="142"/>
      <c r="B847" s="25">
        <v>51</v>
      </c>
      <c r="C847" s="52"/>
      <c r="D847" s="27">
        <v>323</v>
      </c>
      <c r="E847" s="40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32"/>
    </row>
    <row r="848" spans="1:25" s="36" customFormat="1" ht="15.75" hidden="1" x14ac:dyDescent="0.2">
      <c r="A848" s="29"/>
      <c r="B848" s="29">
        <v>51</v>
      </c>
      <c r="C848" s="53"/>
      <c r="D848" s="31">
        <v>3237</v>
      </c>
      <c r="E848" s="32"/>
      <c r="F848" s="32"/>
      <c r="G848" s="1"/>
      <c r="H848" s="1"/>
      <c r="I848" s="1"/>
      <c r="J848" s="59"/>
      <c r="K848" s="1"/>
      <c r="L848" s="33" t="str">
        <f t="shared" si="413"/>
        <v>-</v>
      </c>
      <c r="M848" s="1"/>
      <c r="N848" s="1"/>
      <c r="O848" s="1"/>
      <c r="P848" s="59"/>
      <c r="Q848" s="1"/>
      <c r="R848" s="1"/>
      <c r="S848" s="59"/>
      <c r="T848" s="1"/>
      <c r="U848" s="59"/>
      <c r="V848" s="21"/>
      <c r="W848" s="21"/>
      <c r="X848" s="21"/>
      <c r="Y848" s="132"/>
    </row>
    <row r="849" spans="1:25" s="36" customFormat="1" ht="15.75" hidden="1" x14ac:dyDescent="0.2">
      <c r="A849" s="25"/>
      <c r="B849" s="25">
        <v>51</v>
      </c>
      <c r="C849" s="52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32"/>
    </row>
    <row r="850" spans="1:25" s="36" customFormat="1" ht="15.75" hidden="1" x14ac:dyDescent="0.2">
      <c r="A850" s="44"/>
      <c r="B850" s="44">
        <v>51</v>
      </c>
      <c r="C850" s="63"/>
      <c r="D850" s="46" t="s">
        <v>432</v>
      </c>
      <c r="E850" s="38"/>
      <c r="F850" s="32"/>
      <c r="G850" s="1"/>
      <c r="H850" s="1"/>
      <c r="I850" s="1"/>
      <c r="J850" s="59"/>
      <c r="K850" s="1"/>
      <c r="L850" s="33" t="str">
        <f t="shared" si="413"/>
        <v>-</v>
      </c>
      <c r="M850" s="1"/>
      <c r="N850" s="1"/>
      <c r="O850" s="1"/>
      <c r="P850" s="59"/>
      <c r="Q850" s="1"/>
      <c r="R850" s="1">
        <v>0</v>
      </c>
      <c r="S850" s="59"/>
      <c r="T850" s="1">
        <v>0</v>
      </c>
      <c r="U850" s="59"/>
      <c r="V850" s="21"/>
      <c r="W850" s="21"/>
      <c r="X850" s="21"/>
      <c r="Y850" s="132"/>
    </row>
    <row r="851" spans="1:25" s="36" customFormat="1" ht="15.75" hidden="1" x14ac:dyDescent="0.2">
      <c r="A851" s="25"/>
      <c r="B851" s="25">
        <v>51</v>
      </c>
      <c r="C851" s="52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32"/>
    </row>
    <row r="852" spans="1:25" s="36" customFormat="1" ht="15.75" hidden="1" x14ac:dyDescent="0.2">
      <c r="A852" s="44"/>
      <c r="B852" s="44">
        <v>51</v>
      </c>
      <c r="C852" s="63"/>
      <c r="D852" s="46" t="s">
        <v>433</v>
      </c>
      <c r="E852" s="38"/>
      <c r="F852" s="32"/>
      <c r="G852" s="1"/>
      <c r="H852" s="1"/>
      <c r="I852" s="1"/>
      <c r="J852" s="59"/>
      <c r="K852" s="1"/>
      <c r="L852" s="33" t="str">
        <f t="shared" si="413"/>
        <v>-</v>
      </c>
      <c r="M852" s="1"/>
      <c r="N852" s="1"/>
      <c r="O852" s="1"/>
      <c r="P852" s="59"/>
      <c r="Q852" s="1"/>
      <c r="R852" s="1">
        <v>0</v>
      </c>
      <c r="S852" s="59"/>
      <c r="T852" s="1">
        <v>0</v>
      </c>
      <c r="U852" s="59"/>
      <c r="V852" s="21"/>
      <c r="W852" s="21"/>
      <c r="X852" s="21"/>
      <c r="Y852" s="132"/>
    </row>
    <row r="853" spans="1:25" s="35" customFormat="1" ht="110.25" x14ac:dyDescent="0.2">
      <c r="A853" s="387" t="s">
        <v>523</v>
      </c>
      <c r="B853" s="387"/>
      <c r="C853" s="387"/>
      <c r="D853" s="387"/>
      <c r="E853" s="20" t="s">
        <v>47</v>
      </c>
      <c r="F853" s="51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  <c r="V853" s="1"/>
      <c r="W853" s="1"/>
      <c r="X853" s="1"/>
      <c r="Y853" s="74"/>
    </row>
    <row r="854" spans="1:25" s="36" customFormat="1" ht="15.75" hidden="1" x14ac:dyDescent="0.2">
      <c r="A854" s="24" t="s">
        <v>52</v>
      </c>
      <c r="B854" s="25">
        <v>11</v>
      </c>
      <c r="C854" s="52" t="s">
        <v>24</v>
      </c>
      <c r="D854" s="42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32"/>
    </row>
    <row r="855" spans="1:25" s="35" customFormat="1" ht="45" hidden="1" x14ac:dyDescent="0.2">
      <c r="A855" s="28" t="s">
        <v>52</v>
      </c>
      <c r="B855" s="29">
        <v>11</v>
      </c>
      <c r="C855" s="53" t="s">
        <v>24</v>
      </c>
      <c r="D855" s="56">
        <v>3861</v>
      </c>
      <c r="E855" s="32" t="s">
        <v>282</v>
      </c>
      <c r="F855" s="32"/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  <c r="V855" s="1"/>
      <c r="W855" s="1"/>
      <c r="X855" s="1"/>
      <c r="Y855" s="74"/>
    </row>
    <row r="856" spans="1:25" s="35" customFormat="1" ht="110.25" x14ac:dyDescent="0.2">
      <c r="A856" s="387" t="s">
        <v>524</v>
      </c>
      <c r="B856" s="387"/>
      <c r="C856" s="387"/>
      <c r="D856" s="387"/>
      <c r="E856" s="20" t="s">
        <v>46</v>
      </c>
      <c r="F856" s="51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  <c r="V856" s="1"/>
      <c r="W856" s="1"/>
      <c r="X856" s="1"/>
      <c r="Y856" s="74"/>
    </row>
    <row r="857" spans="1:25" s="36" customFormat="1" ht="15.75" hidden="1" x14ac:dyDescent="0.2">
      <c r="A857" s="24" t="s">
        <v>53</v>
      </c>
      <c r="B857" s="25">
        <v>11</v>
      </c>
      <c r="C857" s="52" t="s">
        <v>24</v>
      </c>
      <c r="D857" s="42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32"/>
    </row>
    <row r="858" spans="1:25" s="35" customFormat="1" hidden="1" x14ac:dyDescent="0.2">
      <c r="A858" s="28" t="s">
        <v>53</v>
      </c>
      <c r="B858" s="29">
        <v>11</v>
      </c>
      <c r="C858" s="53" t="s">
        <v>24</v>
      </c>
      <c r="D858" s="56">
        <v>3632</v>
      </c>
      <c r="E858" s="32" t="s">
        <v>244</v>
      </c>
      <c r="F858" s="32"/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  <c r="V858" s="1"/>
      <c r="W858" s="1"/>
      <c r="X858" s="1"/>
      <c r="Y858" s="74"/>
    </row>
    <row r="859" spans="1:25" s="36" customFormat="1" ht="110.25" x14ac:dyDescent="0.2">
      <c r="A859" s="400" t="s">
        <v>412</v>
      </c>
      <c r="B859" s="401"/>
      <c r="C859" s="401"/>
      <c r="D859" s="402"/>
      <c r="E859" s="51" t="s">
        <v>564</v>
      </c>
      <c r="F859" s="51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32"/>
    </row>
    <row r="860" spans="1:25" s="36" customFormat="1" ht="15.75" hidden="1" x14ac:dyDescent="0.2">
      <c r="A860" s="24"/>
      <c r="B860" s="25">
        <v>11</v>
      </c>
      <c r="C860" s="52" t="s">
        <v>27</v>
      </c>
      <c r="D860" s="42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32"/>
    </row>
    <row r="861" spans="1:25" s="35" customFormat="1" ht="45" hidden="1" x14ac:dyDescent="0.2">
      <c r="A861" s="28"/>
      <c r="B861" s="29">
        <v>11</v>
      </c>
      <c r="C861" s="53" t="s">
        <v>27</v>
      </c>
      <c r="D861" s="56">
        <v>3861</v>
      </c>
      <c r="E861" s="32" t="s">
        <v>282</v>
      </c>
      <c r="F861" s="32"/>
      <c r="G861" s="1"/>
      <c r="H861" s="1"/>
      <c r="I861" s="1"/>
      <c r="J861" s="1"/>
      <c r="K861" s="1"/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  <c r="V861" s="1"/>
      <c r="W861" s="1"/>
      <c r="X861" s="1"/>
      <c r="Y861" s="74"/>
    </row>
    <row r="862" spans="1:25" s="35" customFormat="1" ht="110.25" x14ac:dyDescent="0.2">
      <c r="A862" s="387" t="s">
        <v>525</v>
      </c>
      <c r="B862" s="387"/>
      <c r="C862" s="387"/>
      <c r="D862" s="387"/>
      <c r="E862" s="20" t="s">
        <v>308</v>
      </c>
      <c r="F862" s="51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  <c r="V862" s="1"/>
      <c r="W862" s="1"/>
      <c r="X862" s="1"/>
      <c r="Y862" s="74"/>
    </row>
    <row r="863" spans="1:25" s="36" customFormat="1" ht="15.75" hidden="1" x14ac:dyDescent="0.2">
      <c r="A863" s="24" t="s">
        <v>80</v>
      </c>
      <c r="B863" s="25">
        <v>11</v>
      </c>
      <c r="C863" s="52" t="s">
        <v>24</v>
      </c>
      <c r="D863" s="42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32"/>
    </row>
    <row r="864" spans="1:25" s="35" customFormat="1" ht="30" hidden="1" x14ac:dyDescent="0.2">
      <c r="A864" s="28" t="s">
        <v>80</v>
      </c>
      <c r="B864" s="29">
        <v>11</v>
      </c>
      <c r="C864" s="53" t="s">
        <v>24</v>
      </c>
      <c r="D864" s="56">
        <v>3522</v>
      </c>
      <c r="E864" s="32" t="s">
        <v>139</v>
      </c>
      <c r="F864" s="32"/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  <c r="V864" s="1"/>
      <c r="W864" s="1"/>
      <c r="X864" s="1"/>
      <c r="Y864" s="74"/>
    </row>
    <row r="865" spans="1:25" s="35" customFormat="1" ht="110.25" x14ac:dyDescent="0.2">
      <c r="A865" s="387" t="s">
        <v>565</v>
      </c>
      <c r="B865" s="387"/>
      <c r="C865" s="387"/>
      <c r="D865" s="387"/>
      <c r="E865" s="20" t="s">
        <v>364</v>
      </c>
      <c r="F865" s="51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  <c r="V865" s="1"/>
      <c r="W865" s="1"/>
      <c r="X865" s="1"/>
      <c r="Y865" s="74"/>
    </row>
    <row r="866" spans="1:25" s="36" customFormat="1" ht="15.75" hidden="1" x14ac:dyDescent="0.2">
      <c r="A866" s="24" t="s">
        <v>369</v>
      </c>
      <c r="B866" s="25">
        <v>11</v>
      </c>
      <c r="C866" s="52" t="s">
        <v>24</v>
      </c>
      <c r="D866" s="42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32"/>
    </row>
    <row r="867" spans="1:25" s="35" customFormat="1" ht="30" hidden="1" x14ac:dyDescent="0.2">
      <c r="A867" s="28" t="s">
        <v>369</v>
      </c>
      <c r="B867" s="29">
        <v>11</v>
      </c>
      <c r="C867" s="53" t="s">
        <v>24</v>
      </c>
      <c r="D867" s="56">
        <v>3522</v>
      </c>
      <c r="E867" s="32" t="s">
        <v>139</v>
      </c>
      <c r="F867" s="32"/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  <c r="V867" s="1"/>
      <c r="W867" s="1"/>
      <c r="X867" s="1"/>
      <c r="Y867" s="74"/>
    </row>
    <row r="868" spans="1:25" s="35" customFormat="1" ht="110.25" x14ac:dyDescent="0.2">
      <c r="A868" s="387" t="s">
        <v>526</v>
      </c>
      <c r="B868" s="387"/>
      <c r="C868" s="387"/>
      <c r="D868" s="387"/>
      <c r="E868" s="20" t="s">
        <v>11</v>
      </c>
      <c r="F868" s="51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  <c r="V868" s="1"/>
      <c r="W868" s="1"/>
      <c r="X868" s="1"/>
      <c r="Y868" s="74"/>
    </row>
    <row r="869" spans="1:25" s="36" customFormat="1" ht="15.75" hidden="1" x14ac:dyDescent="0.2">
      <c r="A869" s="24" t="s">
        <v>174</v>
      </c>
      <c r="B869" s="25">
        <v>11</v>
      </c>
      <c r="C869" s="52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32"/>
    </row>
    <row r="870" spans="1:25" s="35" customFormat="1" ht="30" hidden="1" x14ac:dyDescent="0.2">
      <c r="A870" s="28" t="s">
        <v>174</v>
      </c>
      <c r="B870" s="29">
        <v>11</v>
      </c>
      <c r="C870" s="53" t="s">
        <v>24</v>
      </c>
      <c r="D870" s="56">
        <v>3522</v>
      </c>
      <c r="E870" s="32" t="s">
        <v>139</v>
      </c>
      <c r="F870" s="32"/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  <c r="V870" s="1"/>
      <c r="W870" s="1"/>
      <c r="X870" s="1"/>
      <c r="Y870" s="74"/>
    </row>
    <row r="871" spans="1:25" s="36" customFormat="1" ht="15.75" hidden="1" x14ac:dyDescent="0.2">
      <c r="A871" s="24" t="s">
        <v>174</v>
      </c>
      <c r="B871" s="25">
        <v>11</v>
      </c>
      <c r="C871" s="52" t="s">
        <v>24</v>
      </c>
      <c r="D871" s="42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32"/>
    </row>
    <row r="872" spans="1:25" s="35" customFormat="1" ht="30" hidden="1" x14ac:dyDescent="0.2">
      <c r="A872" s="28" t="s">
        <v>174</v>
      </c>
      <c r="B872" s="29">
        <v>11</v>
      </c>
      <c r="C872" s="53" t="s">
        <v>24</v>
      </c>
      <c r="D872" s="56">
        <v>5163</v>
      </c>
      <c r="E872" s="32" t="s">
        <v>393</v>
      </c>
      <c r="F872" s="32"/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7"/>
      <c r="Q872" s="1">
        <v>0</v>
      </c>
      <c r="R872" s="1">
        <v>27427170</v>
      </c>
      <c r="S872" s="37"/>
      <c r="T872" s="1">
        <v>29307428</v>
      </c>
      <c r="U872" s="37"/>
      <c r="V872" s="1"/>
      <c r="W872" s="1"/>
      <c r="X872" s="1"/>
      <c r="Y872" s="74"/>
    </row>
    <row r="873" spans="1:25" s="35" customFormat="1" ht="110.25" x14ac:dyDescent="0.2">
      <c r="A873" s="387" t="s">
        <v>527</v>
      </c>
      <c r="B873" s="387"/>
      <c r="C873" s="387"/>
      <c r="D873" s="387"/>
      <c r="E873" s="20" t="s">
        <v>95</v>
      </c>
      <c r="F873" s="51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  <c r="V873" s="1"/>
      <c r="W873" s="1"/>
      <c r="X873" s="1"/>
      <c r="Y873" s="74"/>
    </row>
    <row r="874" spans="1:25" s="36" customFormat="1" ht="15.75" hidden="1" x14ac:dyDescent="0.2">
      <c r="A874" s="24" t="s">
        <v>106</v>
      </c>
      <c r="B874" s="25">
        <v>11</v>
      </c>
      <c r="C874" s="52" t="s">
        <v>24</v>
      </c>
      <c r="D874" s="42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32"/>
    </row>
    <row r="875" spans="1:25" s="35" customFormat="1" ht="30" hidden="1" x14ac:dyDescent="0.2">
      <c r="A875" s="28" t="s">
        <v>106</v>
      </c>
      <c r="B875" s="29">
        <v>11</v>
      </c>
      <c r="C875" s="53" t="s">
        <v>24</v>
      </c>
      <c r="D875" s="56">
        <v>3522</v>
      </c>
      <c r="E875" s="32" t="s">
        <v>139</v>
      </c>
      <c r="F875" s="32"/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  <c r="V875" s="1"/>
      <c r="W875" s="1"/>
      <c r="X875" s="1"/>
      <c r="Y875" s="74"/>
    </row>
    <row r="876" spans="1:25" s="35" customFormat="1" ht="110.25" x14ac:dyDescent="0.2">
      <c r="A876" s="387" t="s">
        <v>528</v>
      </c>
      <c r="B876" s="387"/>
      <c r="C876" s="387"/>
      <c r="D876" s="387"/>
      <c r="E876" s="20" t="s">
        <v>316</v>
      </c>
      <c r="F876" s="51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  <c r="V876" s="1"/>
      <c r="W876" s="1"/>
      <c r="X876" s="1"/>
      <c r="Y876" s="74"/>
    </row>
    <row r="877" spans="1:25" s="36" customFormat="1" ht="15.75" hidden="1" x14ac:dyDescent="0.2">
      <c r="A877" s="24" t="s">
        <v>108</v>
      </c>
      <c r="B877" s="25">
        <v>11</v>
      </c>
      <c r="C877" s="52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32"/>
    </row>
    <row r="878" spans="1:25" s="35" customFormat="1" ht="30" hidden="1" x14ac:dyDescent="0.2">
      <c r="A878" s="28" t="s">
        <v>108</v>
      </c>
      <c r="B878" s="29">
        <v>11</v>
      </c>
      <c r="C878" s="53" t="s">
        <v>24</v>
      </c>
      <c r="D878" s="31">
        <v>3522</v>
      </c>
      <c r="E878" s="32" t="s">
        <v>139</v>
      </c>
      <c r="F878" s="40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  <c r="V878" s="1"/>
      <c r="W878" s="1"/>
      <c r="X878" s="1"/>
      <c r="Y878" s="74"/>
    </row>
    <row r="879" spans="1:25" s="35" customFormat="1" ht="110.25" x14ac:dyDescent="0.2">
      <c r="A879" s="387" t="s">
        <v>566</v>
      </c>
      <c r="B879" s="387"/>
      <c r="C879" s="387"/>
      <c r="D879" s="387"/>
      <c r="E879" s="20" t="s">
        <v>365</v>
      </c>
      <c r="F879" s="51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  <c r="V879" s="1"/>
      <c r="W879" s="1"/>
      <c r="X879" s="1"/>
      <c r="Y879" s="74"/>
    </row>
    <row r="880" spans="1:25" s="36" customFormat="1" ht="15.75" hidden="1" x14ac:dyDescent="0.2">
      <c r="A880" s="24" t="s">
        <v>368</v>
      </c>
      <c r="B880" s="25">
        <v>11</v>
      </c>
      <c r="C880" s="52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32"/>
    </row>
    <row r="881" spans="1:25" s="35" customFormat="1" ht="30" hidden="1" x14ac:dyDescent="0.2">
      <c r="A881" s="28" t="s">
        <v>368</v>
      </c>
      <c r="B881" s="29">
        <v>11</v>
      </c>
      <c r="C881" s="53" t="s">
        <v>24</v>
      </c>
      <c r="D881" s="31">
        <v>3522</v>
      </c>
      <c r="E881" s="32" t="s">
        <v>139</v>
      </c>
      <c r="F881" s="40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  <c r="V881" s="1"/>
      <c r="W881" s="1"/>
      <c r="X881" s="1"/>
      <c r="Y881" s="74"/>
    </row>
    <row r="882" spans="1:25" s="35" customFormat="1" ht="15.75" x14ac:dyDescent="0.2">
      <c r="A882" s="399" t="s">
        <v>78</v>
      </c>
      <c r="B882" s="399"/>
      <c r="C882" s="399"/>
      <c r="D882" s="399"/>
      <c r="E882" s="399"/>
      <c r="F882" s="399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  <c r="V882" s="1"/>
      <c r="W882" s="1"/>
      <c r="X882" s="1"/>
      <c r="Y882" s="74"/>
    </row>
    <row r="883" spans="1:25" s="35" customFormat="1" ht="141.75" x14ac:dyDescent="0.2">
      <c r="A883" s="387" t="s">
        <v>529</v>
      </c>
      <c r="B883" s="387"/>
      <c r="C883" s="387"/>
      <c r="D883" s="387"/>
      <c r="E883" s="20" t="s">
        <v>265</v>
      </c>
      <c r="F883" s="51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  <c r="V883" s="1"/>
      <c r="W883" s="1"/>
      <c r="X883" s="1"/>
      <c r="Y883" s="74"/>
    </row>
    <row r="884" spans="1:25" s="36" customFormat="1" ht="15.75" x14ac:dyDescent="0.2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32" t="s">
        <v>573</v>
      </c>
    </row>
    <row r="885" spans="1:25" s="35" customFormat="1" ht="15.75" hidden="1" x14ac:dyDescent="0.2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F885" s="32"/>
      <c r="G885" s="84">
        <v>1449000</v>
      </c>
      <c r="H885" s="84">
        <v>1449000</v>
      </c>
      <c r="I885" s="84">
        <v>1449000</v>
      </c>
      <c r="J885" s="84">
        <v>1449000</v>
      </c>
      <c r="K885" s="84">
        <v>1034815.59</v>
      </c>
      <c r="L885" s="85">
        <f t="shared" si="454"/>
        <v>71.415844720496892</v>
      </c>
      <c r="M885" s="86">
        <v>1449000</v>
      </c>
      <c r="N885" s="86">
        <v>1449000</v>
      </c>
      <c r="O885" s="54">
        <v>1460000</v>
      </c>
      <c r="P885" s="54">
        <f>O885</f>
        <v>1460000</v>
      </c>
      <c r="Q885" s="87">
        <v>1449000</v>
      </c>
      <c r="R885" s="54">
        <v>1460000</v>
      </c>
      <c r="S885" s="54">
        <f>R885</f>
        <v>1460000</v>
      </c>
      <c r="T885" s="54">
        <v>1458000</v>
      </c>
      <c r="U885" s="54">
        <f>T885</f>
        <v>1458000</v>
      </c>
      <c r="V885" s="21">
        <f>O884+O886+O888</f>
        <v>1700000</v>
      </c>
      <c r="W885" s="1"/>
      <c r="X885" s="1"/>
      <c r="Y885" s="36" t="s">
        <v>574</v>
      </c>
    </row>
    <row r="886" spans="1:25" s="36" customFormat="1" ht="15.75" hidden="1" x14ac:dyDescent="0.2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5">
        <f>SUM(G887)</f>
        <v>6000</v>
      </c>
      <c r="H886" s="55">
        <f t="shared" ref="H886:U886" si="464">SUM(H887)</f>
        <v>6000</v>
      </c>
      <c r="I886" s="55">
        <f t="shared" si="464"/>
        <v>6000</v>
      </c>
      <c r="J886" s="55">
        <f t="shared" si="464"/>
        <v>6000</v>
      </c>
      <c r="K886" s="55">
        <f t="shared" si="464"/>
        <v>3000</v>
      </c>
      <c r="L886" s="22">
        <f t="shared" si="454"/>
        <v>50</v>
      </c>
      <c r="M886" s="55">
        <f t="shared" si="464"/>
        <v>6000</v>
      </c>
      <c r="N886" s="55">
        <f t="shared" si="464"/>
        <v>6000</v>
      </c>
      <c r="O886" s="55">
        <f t="shared" si="464"/>
        <v>12200</v>
      </c>
      <c r="P886" s="55">
        <f t="shared" si="464"/>
        <v>12200</v>
      </c>
      <c r="Q886" s="55">
        <f t="shared" si="464"/>
        <v>6000</v>
      </c>
      <c r="R886" s="55">
        <f t="shared" si="464"/>
        <v>12200</v>
      </c>
      <c r="S886" s="55">
        <f t="shared" si="464"/>
        <v>12200</v>
      </c>
      <c r="T886" s="55">
        <f t="shared" si="464"/>
        <v>16000</v>
      </c>
      <c r="U886" s="55">
        <f t="shared" si="464"/>
        <v>16000</v>
      </c>
      <c r="V886" s="1">
        <f>V884-V885</f>
        <v>0</v>
      </c>
      <c r="W886" s="21"/>
      <c r="X886" s="21"/>
      <c r="Y886" s="74" t="s">
        <v>570</v>
      </c>
    </row>
    <row r="887" spans="1:25" s="35" customFormat="1" hidden="1" x14ac:dyDescent="0.2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F887" s="32"/>
      <c r="G887" s="84">
        <v>6000</v>
      </c>
      <c r="H887" s="84">
        <v>6000</v>
      </c>
      <c r="I887" s="84">
        <v>6000</v>
      </c>
      <c r="J887" s="84">
        <v>6000</v>
      </c>
      <c r="K887" s="84">
        <v>3000</v>
      </c>
      <c r="L887" s="85">
        <f t="shared" si="454"/>
        <v>50</v>
      </c>
      <c r="M887" s="86">
        <v>6000</v>
      </c>
      <c r="N887" s="86">
        <v>6000</v>
      </c>
      <c r="O887" s="54">
        <v>12200</v>
      </c>
      <c r="P887" s="54">
        <f t="shared" ref="P887:P922" si="465">O887</f>
        <v>12200</v>
      </c>
      <c r="Q887" s="87">
        <v>6000</v>
      </c>
      <c r="R887" s="54">
        <v>12200</v>
      </c>
      <c r="S887" s="54">
        <f t="shared" ref="S887:S922" si="466">R887</f>
        <v>12200</v>
      </c>
      <c r="T887" s="54">
        <v>16000</v>
      </c>
      <c r="U887" s="54">
        <f t="shared" ref="U887:U922" si="467">T887</f>
        <v>16000</v>
      </c>
      <c r="V887" s="1"/>
      <c r="W887" s="1"/>
      <c r="X887" s="1"/>
      <c r="Y887" s="74"/>
    </row>
    <row r="888" spans="1:25" s="36" customFormat="1" ht="15.75" hidden="1" x14ac:dyDescent="0.2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5">
        <f>SUM(G889:G890)</f>
        <v>225000</v>
      </c>
      <c r="H888" s="55">
        <f t="shared" ref="H888:U888" si="468">SUM(H889:H890)</f>
        <v>225000</v>
      </c>
      <c r="I888" s="55">
        <f t="shared" si="468"/>
        <v>225000</v>
      </c>
      <c r="J888" s="55">
        <f t="shared" si="468"/>
        <v>225000</v>
      </c>
      <c r="K888" s="55">
        <f t="shared" si="468"/>
        <v>157311.82</v>
      </c>
      <c r="L888" s="22">
        <f t="shared" si="454"/>
        <v>69.91636444444444</v>
      </c>
      <c r="M888" s="55">
        <f t="shared" si="468"/>
        <v>225000</v>
      </c>
      <c r="N888" s="55">
        <f t="shared" si="468"/>
        <v>225000</v>
      </c>
      <c r="O888" s="55">
        <f t="shared" si="468"/>
        <v>227800</v>
      </c>
      <c r="P888" s="55">
        <f t="shared" si="468"/>
        <v>227800</v>
      </c>
      <c r="Q888" s="55">
        <f t="shared" si="468"/>
        <v>225000</v>
      </c>
      <c r="R888" s="55">
        <f t="shared" si="468"/>
        <v>227800</v>
      </c>
      <c r="S888" s="55">
        <f t="shared" si="468"/>
        <v>227800</v>
      </c>
      <c r="T888" s="55">
        <f t="shared" si="468"/>
        <v>226000</v>
      </c>
      <c r="U888" s="55">
        <f t="shared" si="468"/>
        <v>226000</v>
      </c>
      <c r="V888" s="21"/>
      <c r="W888" s="21"/>
      <c r="X888" s="21"/>
      <c r="Y888" s="132"/>
    </row>
    <row r="889" spans="1:25" s="35" customFormat="1" hidden="1" x14ac:dyDescent="0.2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F889" s="32"/>
      <c r="G889" s="84">
        <v>198000</v>
      </c>
      <c r="H889" s="84">
        <v>198000</v>
      </c>
      <c r="I889" s="84">
        <v>198000</v>
      </c>
      <c r="J889" s="84">
        <v>198000</v>
      </c>
      <c r="K889" s="1">
        <v>139717.70000000001</v>
      </c>
      <c r="L889" s="85">
        <f t="shared" si="454"/>
        <v>70.564494949494957</v>
      </c>
      <c r="M889" s="86">
        <v>198000</v>
      </c>
      <c r="N889" s="86">
        <v>198000</v>
      </c>
      <c r="O889" s="54">
        <v>200000</v>
      </c>
      <c r="P889" s="54">
        <f t="shared" si="465"/>
        <v>200000</v>
      </c>
      <c r="Q889" s="87">
        <v>198000</v>
      </c>
      <c r="R889" s="54">
        <v>200000</v>
      </c>
      <c r="S889" s="54">
        <f t="shared" si="466"/>
        <v>200000</v>
      </c>
      <c r="T889" s="54">
        <v>199000</v>
      </c>
      <c r="U889" s="54">
        <f t="shared" si="467"/>
        <v>199000</v>
      </c>
      <c r="V889" s="1"/>
      <c r="W889" s="1"/>
      <c r="X889" s="1"/>
      <c r="Y889" s="74"/>
    </row>
    <row r="890" spans="1:25" s="35" customFormat="1" ht="30" hidden="1" x14ac:dyDescent="0.2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F890" s="32"/>
      <c r="G890" s="65">
        <v>27000</v>
      </c>
      <c r="H890" s="65">
        <v>27000</v>
      </c>
      <c r="I890" s="65">
        <v>27000</v>
      </c>
      <c r="J890" s="65">
        <v>27000</v>
      </c>
      <c r="K890" s="1">
        <v>17594.12</v>
      </c>
      <c r="L890" s="88">
        <f t="shared" si="454"/>
        <v>65.163407407407405</v>
      </c>
      <c r="M890" s="89">
        <v>27000</v>
      </c>
      <c r="N890" s="89">
        <v>27000</v>
      </c>
      <c r="O890" s="1">
        <v>27800</v>
      </c>
      <c r="P890" s="54">
        <f t="shared" si="465"/>
        <v>27800</v>
      </c>
      <c r="Q890" s="1">
        <v>27000</v>
      </c>
      <c r="R890" s="1">
        <v>27800</v>
      </c>
      <c r="S890" s="54">
        <f t="shared" si="466"/>
        <v>27800</v>
      </c>
      <c r="T890" s="1">
        <v>27000</v>
      </c>
      <c r="U890" s="54">
        <f t="shared" si="467"/>
        <v>27000</v>
      </c>
      <c r="V890" s="1"/>
      <c r="W890" s="1"/>
      <c r="X890" s="1"/>
      <c r="Y890" s="74"/>
    </row>
    <row r="891" spans="1:25" s="36" customFormat="1" ht="15.75" hidden="1" x14ac:dyDescent="0.2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32"/>
    </row>
    <row r="892" spans="1:25" s="35" customFormat="1" hidden="1" x14ac:dyDescent="0.2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F892" s="32"/>
      <c r="G892" s="90">
        <v>65000</v>
      </c>
      <c r="H892" s="90">
        <v>65000</v>
      </c>
      <c r="I892" s="90">
        <v>65000</v>
      </c>
      <c r="J892" s="90">
        <v>65000</v>
      </c>
      <c r="K892" s="1">
        <v>21097.52</v>
      </c>
      <c r="L892" s="91">
        <f t="shared" si="454"/>
        <v>32.457723076923081</v>
      </c>
      <c r="M892" s="92">
        <v>65000</v>
      </c>
      <c r="N892" s="92">
        <v>65000</v>
      </c>
      <c r="O892" s="93">
        <v>55000</v>
      </c>
      <c r="P892" s="54">
        <f t="shared" si="465"/>
        <v>55000</v>
      </c>
      <c r="Q892" s="94">
        <v>65000</v>
      </c>
      <c r="R892" s="93">
        <v>65000</v>
      </c>
      <c r="S892" s="54">
        <f t="shared" si="466"/>
        <v>65000</v>
      </c>
      <c r="T892" s="93">
        <v>65000</v>
      </c>
      <c r="U892" s="54">
        <f t="shared" si="467"/>
        <v>65000</v>
      </c>
      <c r="V892" s="1"/>
      <c r="W892" s="1"/>
      <c r="X892" s="1"/>
      <c r="Y892" s="74"/>
    </row>
    <row r="893" spans="1:25" s="35" customFormat="1" ht="30" hidden="1" x14ac:dyDescent="0.2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F893" s="32"/>
      <c r="G893" s="84">
        <v>42000</v>
      </c>
      <c r="H893" s="84">
        <v>42000</v>
      </c>
      <c r="I893" s="84">
        <v>42000</v>
      </c>
      <c r="J893" s="84">
        <v>42000</v>
      </c>
      <c r="K893" s="1">
        <v>15392.99</v>
      </c>
      <c r="L893" s="88">
        <f t="shared" si="454"/>
        <v>36.649976190476188</v>
      </c>
      <c r="M893" s="95">
        <v>42000</v>
      </c>
      <c r="N893" s="95">
        <v>42000</v>
      </c>
      <c r="O893" s="54">
        <v>40000</v>
      </c>
      <c r="P893" s="54">
        <f t="shared" si="465"/>
        <v>40000</v>
      </c>
      <c r="Q893" s="54">
        <v>42000</v>
      </c>
      <c r="R893" s="54">
        <v>40000</v>
      </c>
      <c r="S893" s="54">
        <f t="shared" si="466"/>
        <v>40000</v>
      </c>
      <c r="T893" s="54">
        <v>40000</v>
      </c>
      <c r="U893" s="54">
        <f t="shared" si="467"/>
        <v>40000</v>
      </c>
      <c r="V893" s="1"/>
      <c r="W893" s="1"/>
      <c r="X893" s="1"/>
      <c r="Y893" s="74"/>
    </row>
    <row r="894" spans="1:25" s="35" customFormat="1" hidden="1" x14ac:dyDescent="0.2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F894" s="32"/>
      <c r="G894" s="84">
        <v>9600</v>
      </c>
      <c r="H894" s="84">
        <v>9600</v>
      </c>
      <c r="I894" s="84">
        <v>9600</v>
      </c>
      <c r="J894" s="84">
        <v>9600</v>
      </c>
      <c r="K894" s="1">
        <v>2100</v>
      </c>
      <c r="L894" s="85">
        <f t="shared" si="454"/>
        <v>21.875</v>
      </c>
      <c r="M894" s="86">
        <v>9600</v>
      </c>
      <c r="N894" s="86">
        <v>9600</v>
      </c>
      <c r="O894" s="54">
        <v>9600</v>
      </c>
      <c r="P894" s="54">
        <f t="shared" si="465"/>
        <v>9600</v>
      </c>
      <c r="Q894" s="87">
        <v>9600</v>
      </c>
      <c r="R894" s="54">
        <v>9600</v>
      </c>
      <c r="S894" s="54">
        <f t="shared" si="466"/>
        <v>9600</v>
      </c>
      <c r="T894" s="54">
        <v>9600</v>
      </c>
      <c r="U894" s="54">
        <f t="shared" si="467"/>
        <v>9600</v>
      </c>
      <c r="V894" s="1"/>
      <c r="W894" s="1"/>
      <c r="X894" s="1"/>
      <c r="Y894" s="74"/>
    </row>
    <row r="895" spans="1:25" s="35" customFormat="1" hidden="1" x14ac:dyDescent="0.2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F895" s="32"/>
      <c r="G895" s="84">
        <v>7000</v>
      </c>
      <c r="H895" s="84">
        <v>7000</v>
      </c>
      <c r="I895" s="84">
        <v>7000</v>
      </c>
      <c r="J895" s="84">
        <v>7000</v>
      </c>
      <c r="K895" s="1">
        <v>18</v>
      </c>
      <c r="L895" s="85">
        <f t="shared" si="454"/>
        <v>0.25714285714285712</v>
      </c>
      <c r="M895" s="86">
        <v>7000</v>
      </c>
      <c r="N895" s="86">
        <v>7000</v>
      </c>
      <c r="O895" s="54">
        <v>7000</v>
      </c>
      <c r="P895" s="54">
        <f t="shared" si="465"/>
        <v>7000</v>
      </c>
      <c r="Q895" s="87">
        <v>7000</v>
      </c>
      <c r="R895" s="54">
        <v>7000</v>
      </c>
      <c r="S895" s="54">
        <f t="shared" si="466"/>
        <v>7000</v>
      </c>
      <c r="T895" s="54">
        <v>7000</v>
      </c>
      <c r="U895" s="54">
        <f t="shared" si="467"/>
        <v>7000</v>
      </c>
      <c r="V895" s="1"/>
      <c r="W895" s="1"/>
      <c r="X895" s="1"/>
      <c r="Y895" s="74"/>
    </row>
    <row r="896" spans="1:25" s="36" customFormat="1" ht="15.75" hidden="1" x14ac:dyDescent="0.2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5">
        <f>SUM(G897:G900)</f>
        <v>95500</v>
      </c>
      <c r="H896" s="55">
        <f t="shared" ref="H896:U896" si="470">SUM(H897:H900)</f>
        <v>95500</v>
      </c>
      <c r="I896" s="55">
        <f t="shared" si="470"/>
        <v>95500</v>
      </c>
      <c r="J896" s="55">
        <f t="shared" si="470"/>
        <v>95500</v>
      </c>
      <c r="K896" s="55">
        <f t="shared" si="470"/>
        <v>56082.14</v>
      </c>
      <c r="L896" s="22">
        <f t="shared" si="454"/>
        <v>58.724753926701567</v>
      </c>
      <c r="M896" s="55">
        <f t="shared" si="470"/>
        <v>95500</v>
      </c>
      <c r="N896" s="55">
        <f t="shared" si="470"/>
        <v>95500</v>
      </c>
      <c r="O896" s="55">
        <f t="shared" si="470"/>
        <v>105500</v>
      </c>
      <c r="P896" s="55">
        <f t="shared" si="470"/>
        <v>105500</v>
      </c>
      <c r="Q896" s="55">
        <f t="shared" si="470"/>
        <v>95500</v>
      </c>
      <c r="R896" s="55">
        <f t="shared" si="470"/>
        <v>105500</v>
      </c>
      <c r="S896" s="55">
        <f t="shared" si="470"/>
        <v>105500</v>
      </c>
      <c r="T896" s="55">
        <f t="shared" si="470"/>
        <v>105500</v>
      </c>
      <c r="U896" s="55">
        <f t="shared" si="470"/>
        <v>105500</v>
      </c>
      <c r="V896" s="21"/>
      <c r="W896" s="21"/>
      <c r="X896" s="21"/>
      <c r="Y896" s="132"/>
    </row>
    <row r="897" spans="1:25" s="35" customFormat="1" hidden="1" x14ac:dyDescent="0.2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F897" s="32"/>
      <c r="G897" s="84">
        <v>35000</v>
      </c>
      <c r="H897" s="84">
        <v>35000</v>
      </c>
      <c r="I897" s="84">
        <v>35000</v>
      </c>
      <c r="J897" s="84">
        <v>35000</v>
      </c>
      <c r="K897" s="54">
        <v>13658.7</v>
      </c>
      <c r="L897" s="85">
        <f t="shared" si="454"/>
        <v>39.024857142857144</v>
      </c>
      <c r="M897" s="86">
        <v>35000</v>
      </c>
      <c r="N897" s="86">
        <v>35000</v>
      </c>
      <c r="O897" s="54">
        <v>40000</v>
      </c>
      <c r="P897" s="54">
        <f t="shared" si="465"/>
        <v>40000</v>
      </c>
      <c r="Q897" s="87">
        <v>35000</v>
      </c>
      <c r="R897" s="54">
        <v>40000</v>
      </c>
      <c r="S897" s="54">
        <f t="shared" si="466"/>
        <v>40000</v>
      </c>
      <c r="T897" s="54">
        <v>40000</v>
      </c>
      <c r="U897" s="54">
        <f t="shared" si="467"/>
        <v>40000</v>
      </c>
      <c r="V897" s="1"/>
      <c r="W897" s="1"/>
      <c r="X897" s="1"/>
      <c r="Y897" s="74"/>
    </row>
    <row r="898" spans="1:25" s="35" customFormat="1" hidden="1" x14ac:dyDescent="0.2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F898" s="32"/>
      <c r="G898" s="84">
        <v>41500</v>
      </c>
      <c r="H898" s="84">
        <v>41500</v>
      </c>
      <c r="I898" s="84">
        <v>41500</v>
      </c>
      <c r="J898" s="84">
        <v>41500</v>
      </c>
      <c r="K898" s="54">
        <v>28562.94</v>
      </c>
      <c r="L898" s="85">
        <f t="shared" si="454"/>
        <v>68.826361445783121</v>
      </c>
      <c r="M898" s="86">
        <v>41500</v>
      </c>
      <c r="N898" s="86">
        <v>41500</v>
      </c>
      <c r="O898" s="54">
        <v>41500</v>
      </c>
      <c r="P898" s="54">
        <f t="shared" si="465"/>
        <v>41500</v>
      </c>
      <c r="Q898" s="87">
        <v>41500</v>
      </c>
      <c r="R898" s="54">
        <v>41500</v>
      </c>
      <c r="S898" s="54">
        <f t="shared" si="466"/>
        <v>41500</v>
      </c>
      <c r="T898" s="54">
        <v>41500</v>
      </c>
      <c r="U898" s="54">
        <f t="shared" si="467"/>
        <v>41500</v>
      </c>
      <c r="V898" s="1"/>
      <c r="W898" s="1"/>
      <c r="X898" s="1"/>
      <c r="Y898" s="74"/>
    </row>
    <row r="899" spans="1:25" s="35" customFormat="1" hidden="1" x14ac:dyDescent="0.2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F899" s="32"/>
      <c r="G899" s="84">
        <v>3000</v>
      </c>
      <c r="H899" s="84">
        <v>3000</v>
      </c>
      <c r="I899" s="84">
        <v>3000</v>
      </c>
      <c r="J899" s="84">
        <v>3000</v>
      </c>
      <c r="K899" s="54">
        <v>0</v>
      </c>
      <c r="L899" s="85">
        <f t="shared" si="454"/>
        <v>0</v>
      </c>
      <c r="M899" s="86">
        <v>3000</v>
      </c>
      <c r="N899" s="86">
        <v>3000</v>
      </c>
      <c r="O899" s="54">
        <v>3000</v>
      </c>
      <c r="P899" s="54">
        <f t="shared" si="465"/>
        <v>3000</v>
      </c>
      <c r="Q899" s="87">
        <v>3000</v>
      </c>
      <c r="R899" s="54">
        <v>3000</v>
      </c>
      <c r="S899" s="54">
        <f t="shared" si="466"/>
        <v>3000</v>
      </c>
      <c r="T899" s="54">
        <v>3000</v>
      </c>
      <c r="U899" s="54">
        <f t="shared" si="467"/>
        <v>3000</v>
      </c>
      <c r="V899" s="1"/>
      <c r="W899" s="1"/>
      <c r="X899" s="1"/>
      <c r="Y899" s="74"/>
    </row>
    <row r="900" spans="1:25" s="35" customFormat="1" hidden="1" x14ac:dyDescent="0.2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F900" s="32"/>
      <c r="G900" s="84">
        <v>16000</v>
      </c>
      <c r="H900" s="84">
        <v>16000</v>
      </c>
      <c r="I900" s="84">
        <v>16000</v>
      </c>
      <c r="J900" s="84">
        <v>16000</v>
      </c>
      <c r="K900" s="54">
        <v>13860.5</v>
      </c>
      <c r="L900" s="85">
        <f t="shared" si="454"/>
        <v>86.628124999999997</v>
      </c>
      <c r="M900" s="86">
        <v>16000</v>
      </c>
      <c r="N900" s="86">
        <v>16000</v>
      </c>
      <c r="O900" s="54">
        <v>21000</v>
      </c>
      <c r="P900" s="54">
        <f t="shared" si="465"/>
        <v>21000</v>
      </c>
      <c r="Q900" s="87">
        <v>16000</v>
      </c>
      <c r="R900" s="54">
        <v>21000</v>
      </c>
      <c r="S900" s="54">
        <f t="shared" si="466"/>
        <v>21000</v>
      </c>
      <c r="T900" s="54">
        <v>21000</v>
      </c>
      <c r="U900" s="54">
        <f t="shared" si="467"/>
        <v>21000</v>
      </c>
      <c r="V900" s="1"/>
      <c r="W900" s="1"/>
      <c r="X900" s="1"/>
      <c r="Y900" s="74"/>
    </row>
    <row r="901" spans="1:25" s="36" customFormat="1" ht="15.75" hidden="1" x14ac:dyDescent="0.2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5">
        <f>SUM(G902:G908)</f>
        <v>318300</v>
      </c>
      <c r="H901" s="55">
        <f t="shared" ref="H901:U901" si="471">SUM(H902:H908)</f>
        <v>318300</v>
      </c>
      <c r="I901" s="55">
        <f t="shared" si="471"/>
        <v>318300</v>
      </c>
      <c r="J901" s="55">
        <f t="shared" si="471"/>
        <v>318300</v>
      </c>
      <c r="K901" s="55">
        <f t="shared" si="471"/>
        <v>221992.06</v>
      </c>
      <c r="L901" s="22">
        <f t="shared" si="454"/>
        <v>69.743028589381083</v>
      </c>
      <c r="M901" s="55">
        <f t="shared" si="471"/>
        <v>328300</v>
      </c>
      <c r="N901" s="55">
        <f t="shared" si="471"/>
        <v>328300</v>
      </c>
      <c r="O901" s="55">
        <f t="shared" si="471"/>
        <v>328000</v>
      </c>
      <c r="P901" s="55">
        <f t="shared" si="471"/>
        <v>328000</v>
      </c>
      <c r="Q901" s="55">
        <f t="shared" si="471"/>
        <v>328300</v>
      </c>
      <c r="R901" s="55">
        <f t="shared" si="471"/>
        <v>328000</v>
      </c>
      <c r="S901" s="55">
        <f t="shared" si="471"/>
        <v>328000</v>
      </c>
      <c r="T901" s="55">
        <f t="shared" si="471"/>
        <v>328000</v>
      </c>
      <c r="U901" s="55">
        <f t="shared" si="471"/>
        <v>328000</v>
      </c>
      <c r="V901" s="21"/>
      <c r="W901" s="21"/>
      <c r="X901" s="21"/>
      <c r="Y901" s="132"/>
    </row>
    <row r="902" spans="1:25" s="35" customFormat="1" hidden="1" x14ac:dyDescent="0.2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F902" s="32"/>
      <c r="G902" s="84">
        <v>55000</v>
      </c>
      <c r="H902" s="84">
        <v>55000</v>
      </c>
      <c r="I902" s="84">
        <v>55000</v>
      </c>
      <c r="J902" s="84">
        <v>55000</v>
      </c>
      <c r="K902" s="54">
        <v>29236.74</v>
      </c>
      <c r="L902" s="85">
        <f t="shared" si="454"/>
        <v>53.157709090909087</v>
      </c>
      <c r="M902" s="86">
        <v>55000</v>
      </c>
      <c r="N902" s="86">
        <v>55000</v>
      </c>
      <c r="O902" s="54">
        <v>55000</v>
      </c>
      <c r="P902" s="54">
        <f t="shared" si="465"/>
        <v>55000</v>
      </c>
      <c r="Q902" s="87">
        <v>55000</v>
      </c>
      <c r="R902" s="54">
        <v>55000</v>
      </c>
      <c r="S902" s="54">
        <f t="shared" si="466"/>
        <v>55000</v>
      </c>
      <c r="T902" s="54">
        <v>55000</v>
      </c>
      <c r="U902" s="54">
        <f t="shared" si="467"/>
        <v>55000</v>
      </c>
      <c r="V902" s="1"/>
      <c r="W902" s="1"/>
      <c r="X902" s="1"/>
      <c r="Y902" s="74"/>
    </row>
    <row r="903" spans="1:25" s="35" customFormat="1" hidden="1" x14ac:dyDescent="0.2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F903" s="32"/>
      <c r="G903" s="84">
        <v>22000</v>
      </c>
      <c r="H903" s="84">
        <v>22000</v>
      </c>
      <c r="I903" s="84">
        <v>22000</v>
      </c>
      <c r="J903" s="84">
        <v>22000</v>
      </c>
      <c r="K903" s="54">
        <v>14466.94</v>
      </c>
      <c r="L903" s="85">
        <f t="shared" si="454"/>
        <v>65.758818181818185</v>
      </c>
      <c r="M903" s="86">
        <v>22000</v>
      </c>
      <c r="N903" s="86">
        <v>22000</v>
      </c>
      <c r="O903" s="54">
        <v>25000</v>
      </c>
      <c r="P903" s="54">
        <f t="shared" si="465"/>
        <v>25000</v>
      </c>
      <c r="Q903" s="87">
        <v>22000</v>
      </c>
      <c r="R903" s="54">
        <v>25000</v>
      </c>
      <c r="S903" s="54">
        <f t="shared" si="466"/>
        <v>25000</v>
      </c>
      <c r="T903" s="54">
        <v>25000</v>
      </c>
      <c r="U903" s="54">
        <f t="shared" si="467"/>
        <v>25000</v>
      </c>
      <c r="V903" s="1"/>
      <c r="W903" s="1"/>
      <c r="X903" s="1"/>
      <c r="Y903" s="74"/>
    </row>
    <row r="904" spans="1:25" s="35" customFormat="1" hidden="1" x14ac:dyDescent="0.2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F904" s="32"/>
      <c r="G904" s="84">
        <v>55000</v>
      </c>
      <c r="H904" s="84">
        <v>55000</v>
      </c>
      <c r="I904" s="84">
        <v>55000</v>
      </c>
      <c r="J904" s="84">
        <v>55000</v>
      </c>
      <c r="K904" s="54">
        <v>84406.36</v>
      </c>
      <c r="L904" s="85">
        <f t="shared" si="454"/>
        <v>153.4661090909091</v>
      </c>
      <c r="M904" s="86">
        <v>55000</v>
      </c>
      <c r="N904" s="86">
        <v>55000</v>
      </c>
      <c r="O904" s="54">
        <v>55000</v>
      </c>
      <c r="P904" s="54">
        <f t="shared" si="465"/>
        <v>55000</v>
      </c>
      <c r="Q904" s="87">
        <v>55000</v>
      </c>
      <c r="R904" s="54">
        <v>55000</v>
      </c>
      <c r="S904" s="54">
        <f t="shared" si="466"/>
        <v>55000</v>
      </c>
      <c r="T904" s="54">
        <v>55000</v>
      </c>
      <c r="U904" s="54">
        <f t="shared" si="467"/>
        <v>55000</v>
      </c>
      <c r="V904" s="1"/>
      <c r="W904" s="1"/>
      <c r="X904" s="1"/>
      <c r="Y904" s="74"/>
    </row>
    <row r="905" spans="1:25" s="35" customFormat="1" hidden="1" x14ac:dyDescent="0.2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F905" s="32"/>
      <c r="G905" s="84">
        <v>22000</v>
      </c>
      <c r="H905" s="84">
        <v>22000</v>
      </c>
      <c r="I905" s="84">
        <v>22000</v>
      </c>
      <c r="J905" s="84">
        <v>22000</v>
      </c>
      <c r="K905" s="54">
        <v>0</v>
      </c>
      <c r="L905" s="85">
        <f t="shared" si="454"/>
        <v>0</v>
      </c>
      <c r="M905" s="86">
        <v>32000</v>
      </c>
      <c r="N905" s="86">
        <v>32000</v>
      </c>
      <c r="O905" s="54">
        <v>27000</v>
      </c>
      <c r="P905" s="54">
        <f t="shared" si="465"/>
        <v>27000</v>
      </c>
      <c r="Q905" s="87">
        <v>32000</v>
      </c>
      <c r="R905" s="54">
        <v>27000</v>
      </c>
      <c r="S905" s="54">
        <f t="shared" si="466"/>
        <v>27000</v>
      </c>
      <c r="T905" s="54">
        <v>27000</v>
      </c>
      <c r="U905" s="54">
        <f t="shared" si="467"/>
        <v>27000</v>
      </c>
      <c r="V905" s="1"/>
      <c r="W905" s="1"/>
      <c r="X905" s="1"/>
      <c r="Y905" s="74"/>
    </row>
    <row r="906" spans="1:25" s="35" customFormat="1" hidden="1" x14ac:dyDescent="0.2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F906" s="32"/>
      <c r="G906" s="84">
        <v>95000</v>
      </c>
      <c r="H906" s="84">
        <v>95000</v>
      </c>
      <c r="I906" s="84">
        <v>95000</v>
      </c>
      <c r="J906" s="84">
        <v>95000</v>
      </c>
      <c r="K906" s="54">
        <v>40680.75</v>
      </c>
      <c r="L906" s="85">
        <f t="shared" si="454"/>
        <v>42.821842105263158</v>
      </c>
      <c r="M906" s="86">
        <v>95000</v>
      </c>
      <c r="N906" s="86">
        <v>95000</v>
      </c>
      <c r="O906" s="54">
        <v>95000</v>
      </c>
      <c r="P906" s="54">
        <f t="shared" si="465"/>
        <v>95000</v>
      </c>
      <c r="Q906" s="87">
        <v>95000</v>
      </c>
      <c r="R906" s="54">
        <v>95000</v>
      </c>
      <c r="S906" s="54">
        <f t="shared" si="466"/>
        <v>95000</v>
      </c>
      <c r="T906" s="54">
        <v>95000</v>
      </c>
      <c r="U906" s="54">
        <f t="shared" si="467"/>
        <v>95000</v>
      </c>
      <c r="V906" s="1"/>
      <c r="W906" s="1"/>
      <c r="X906" s="1"/>
      <c r="Y906" s="74"/>
    </row>
    <row r="907" spans="1:25" s="35" customFormat="1" hidden="1" x14ac:dyDescent="0.2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F907" s="32"/>
      <c r="G907" s="84">
        <v>26000</v>
      </c>
      <c r="H907" s="84">
        <v>26000</v>
      </c>
      <c r="I907" s="84">
        <v>26000</v>
      </c>
      <c r="J907" s="84">
        <v>26000</v>
      </c>
      <c r="K907" s="54">
        <v>19346</v>
      </c>
      <c r="L907" s="85">
        <f t="shared" si="454"/>
        <v>74.407692307692315</v>
      </c>
      <c r="M907" s="86">
        <v>26000</v>
      </c>
      <c r="N907" s="86">
        <v>26000</v>
      </c>
      <c r="O907" s="54">
        <v>26000</v>
      </c>
      <c r="P907" s="54">
        <f t="shared" si="465"/>
        <v>26000</v>
      </c>
      <c r="Q907" s="87">
        <v>26000</v>
      </c>
      <c r="R907" s="54">
        <v>26000</v>
      </c>
      <c r="S907" s="54">
        <f t="shared" si="466"/>
        <v>26000</v>
      </c>
      <c r="T907" s="54">
        <v>26000</v>
      </c>
      <c r="U907" s="54">
        <f t="shared" si="467"/>
        <v>26000</v>
      </c>
      <c r="V907" s="1"/>
      <c r="W907" s="1"/>
      <c r="X907" s="1"/>
      <c r="Y907" s="74"/>
    </row>
    <row r="908" spans="1:25" s="35" customFormat="1" hidden="1" x14ac:dyDescent="0.2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F908" s="32"/>
      <c r="G908" s="84">
        <v>43300</v>
      </c>
      <c r="H908" s="84">
        <v>43300</v>
      </c>
      <c r="I908" s="84">
        <v>43300</v>
      </c>
      <c r="J908" s="84">
        <v>43300</v>
      </c>
      <c r="K908" s="54">
        <v>33855.269999999997</v>
      </c>
      <c r="L908" s="85">
        <f t="shared" si="454"/>
        <v>78.187690531177822</v>
      </c>
      <c r="M908" s="86">
        <v>43300</v>
      </c>
      <c r="N908" s="86">
        <v>43300</v>
      </c>
      <c r="O908" s="54">
        <v>45000</v>
      </c>
      <c r="P908" s="54">
        <f t="shared" si="465"/>
        <v>45000</v>
      </c>
      <c r="Q908" s="87">
        <v>43300</v>
      </c>
      <c r="R908" s="54">
        <v>45000</v>
      </c>
      <c r="S908" s="54">
        <f t="shared" si="466"/>
        <v>45000</v>
      </c>
      <c r="T908" s="54">
        <v>45000</v>
      </c>
      <c r="U908" s="54">
        <f t="shared" si="467"/>
        <v>45000</v>
      </c>
      <c r="V908" s="1"/>
      <c r="W908" s="1"/>
      <c r="X908" s="1"/>
      <c r="Y908" s="74"/>
    </row>
    <row r="909" spans="1:25" s="36" customFormat="1" ht="15.75" hidden="1" x14ac:dyDescent="0.2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5">
        <f>SUM(G910)</f>
        <v>29000</v>
      </c>
      <c r="H909" s="55">
        <f t="shared" ref="H909:U909" si="472">SUM(H910)</f>
        <v>29000</v>
      </c>
      <c r="I909" s="55">
        <f t="shared" si="472"/>
        <v>29000</v>
      </c>
      <c r="J909" s="55">
        <f t="shared" si="472"/>
        <v>29000</v>
      </c>
      <c r="K909" s="55">
        <f t="shared" si="472"/>
        <v>11837.5</v>
      </c>
      <c r="L909" s="22">
        <f t="shared" si="454"/>
        <v>40.818965517241381</v>
      </c>
      <c r="M909" s="55">
        <f t="shared" si="472"/>
        <v>29000</v>
      </c>
      <c r="N909" s="55">
        <f t="shared" si="472"/>
        <v>29000</v>
      </c>
      <c r="O909" s="55">
        <f t="shared" si="472"/>
        <v>29000</v>
      </c>
      <c r="P909" s="55">
        <f t="shared" si="472"/>
        <v>29000</v>
      </c>
      <c r="Q909" s="55">
        <f t="shared" si="472"/>
        <v>29000</v>
      </c>
      <c r="R909" s="55">
        <f t="shared" si="472"/>
        <v>29000</v>
      </c>
      <c r="S909" s="55">
        <f t="shared" si="472"/>
        <v>29000</v>
      </c>
      <c r="T909" s="55">
        <f t="shared" si="472"/>
        <v>29000</v>
      </c>
      <c r="U909" s="55">
        <f t="shared" si="472"/>
        <v>29000</v>
      </c>
      <c r="V909" s="21"/>
      <c r="W909" s="21"/>
      <c r="X909" s="21"/>
      <c r="Y909" s="132"/>
    </row>
    <row r="910" spans="1:25" s="35" customFormat="1" ht="30" hidden="1" x14ac:dyDescent="0.2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F910" s="32"/>
      <c r="G910" s="65">
        <v>29000</v>
      </c>
      <c r="H910" s="65">
        <v>29000</v>
      </c>
      <c r="I910" s="65">
        <v>29000</v>
      </c>
      <c r="J910" s="65">
        <v>29000</v>
      </c>
      <c r="K910" s="65">
        <v>11837.5</v>
      </c>
      <c r="L910" s="88">
        <f t="shared" si="454"/>
        <v>40.818965517241381</v>
      </c>
      <c r="M910" s="89">
        <v>29000</v>
      </c>
      <c r="N910" s="89">
        <v>29000</v>
      </c>
      <c r="O910" s="1">
        <v>29000</v>
      </c>
      <c r="P910" s="54">
        <f t="shared" si="465"/>
        <v>29000</v>
      </c>
      <c r="Q910" s="1">
        <v>29000</v>
      </c>
      <c r="R910" s="1">
        <v>29000</v>
      </c>
      <c r="S910" s="54">
        <f t="shared" si="466"/>
        <v>29000</v>
      </c>
      <c r="T910" s="1">
        <v>29000</v>
      </c>
      <c r="U910" s="54">
        <f t="shared" si="467"/>
        <v>29000</v>
      </c>
      <c r="V910" s="1"/>
      <c r="W910" s="1"/>
      <c r="X910" s="1"/>
      <c r="Y910" s="74"/>
    </row>
    <row r="911" spans="1:25" s="36" customFormat="1" ht="15.75" hidden="1" x14ac:dyDescent="0.2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32"/>
    </row>
    <row r="912" spans="1:25" s="35" customFormat="1" ht="30" hidden="1" x14ac:dyDescent="0.2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F912" s="32"/>
      <c r="G912" s="65">
        <v>384000</v>
      </c>
      <c r="H912" s="65">
        <v>384000</v>
      </c>
      <c r="I912" s="65">
        <v>384000</v>
      </c>
      <c r="J912" s="65">
        <v>384000</v>
      </c>
      <c r="K912" s="1">
        <v>279179.73</v>
      </c>
      <c r="L912" s="88">
        <f t="shared" si="454"/>
        <v>72.703054687499986</v>
      </c>
      <c r="M912" s="89">
        <v>384000</v>
      </c>
      <c r="N912" s="89">
        <v>384000</v>
      </c>
      <c r="O912" s="1">
        <v>290000</v>
      </c>
      <c r="P912" s="54">
        <f t="shared" si="465"/>
        <v>290000</v>
      </c>
      <c r="Q912" s="1">
        <v>384000</v>
      </c>
      <c r="R912" s="1">
        <v>290000</v>
      </c>
      <c r="S912" s="54">
        <f t="shared" si="466"/>
        <v>290000</v>
      </c>
      <c r="T912" s="1">
        <v>290000</v>
      </c>
      <c r="U912" s="54">
        <f t="shared" si="467"/>
        <v>290000</v>
      </c>
      <c r="V912" s="1"/>
      <c r="W912" s="1"/>
      <c r="X912" s="1"/>
      <c r="Y912" s="74"/>
    </row>
    <row r="913" spans="1:25" s="35" customFormat="1" hidden="1" x14ac:dyDescent="0.2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F913" s="32"/>
      <c r="G913" s="84">
        <v>13000</v>
      </c>
      <c r="H913" s="84">
        <v>13000</v>
      </c>
      <c r="I913" s="84">
        <v>13000</v>
      </c>
      <c r="J913" s="84">
        <v>13000</v>
      </c>
      <c r="K913" s="54">
        <v>7875.37</v>
      </c>
      <c r="L913" s="85">
        <f t="shared" si="454"/>
        <v>60.57976923076923</v>
      </c>
      <c r="M913" s="86">
        <v>13000</v>
      </c>
      <c r="N913" s="86">
        <v>13000</v>
      </c>
      <c r="O913" s="54">
        <v>10000</v>
      </c>
      <c r="P913" s="54">
        <f t="shared" si="465"/>
        <v>10000</v>
      </c>
      <c r="Q913" s="87">
        <v>13000</v>
      </c>
      <c r="R913" s="54">
        <v>10000</v>
      </c>
      <c r="S913" s="54">
        <f t="shared" si="466"/>
        <v>10000</v>
      </c>
      <c r="T913" s="54">
        <v>10000</v>
      </c>
      <c r="U913" s="54">
        <f t="shared" si="467"/>
        <v>10000</v>
      </c>
      <c r="V913" s="1"/>
      <c r="W913" s="1"/>
      <c r="X913" s="1"/>
      <c r="Y913" s="74"/>
    </row>
    <row r="914" spans="1:25" s="35" customFormat="1" hidden="1" x14ac:dyDescent="0.2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F914" s="32"/>
      <c r="G914" s="84">
        <v>50000</v>
      </c>
      <c r="H914" s="84">
        <v>50000</v>
      </c>
      <c r="I914" s="84">
        <v>50000</v>
      </c>
      <c r="J914" s="84">
        <v>50000</v>
      </c>
      <c r="K914" s="54">
        <v>15885.18</v>
      </c>
      <c r="L914" s="85">
        <f t="shared" si="454"/>
        <v>31.770360000000004</v>
      </c>
      <c r="M914" s="86">
        <v>50000</v>
      </c>
      <c r="N914" s="86">
        <v>50000</v>
      </c>
      <c r="O914" s="54">
        <v>50000</v>
      </c>
      <c r="P914" s="54">
        <f t="shared" si="465"/>
        <v>50000</v>
      </c>
      <c r="Q914" s="87">
        <v>50000</v>
      </c>
      <c r="R914" s="54">
        <v>50000</v>
      </c>
      <c r="S914" s="54">
        <f t="shared" si="466"/>
        <v>50000</v>
      </c>
      <c r="T914" s="54">
        <v>50000</v>
      </c>
      <c r="U914" s="54">
        <f t="shared" si="467"/>
        <v>50000</v>
      </c>
      <c r="V914" s="1"/>
      <c r="W914" s="1"/>
      <c r="X914" s="1"/>
      <c r="Y914" s="74"/>
    </row>
    <row r="915" spans="1:25" s="35" customFormat="1" hidden="1" x14ac:dyDescent="0.2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F915" s="32"/>
      <c r="G915" s="90">
        <v>3500</v>
      </c>
      <c r="H915" s="90">
        <v>3500</v>
      </c>
      <c r="I915" s="90">
        <v>3500</v>
      </c>
      <c r="J915" s="90">
        <v>3500</v>
      </c>
      <c r="K915" s="93">
        <v>555</v>
      </c>
      <c r="L915" s="91">
        <f t="shared" si="454"/>
        <v>15.857142857142856</v>
      </c>
      <c r="M915" s="92">
        <v>3500</v>
      </c>
      <c r="N915" s="92">
        <v>3500</v>
      </c>
      <c r="O915" s="93">
        <v>3500</v>
      </c>
      <c r="P915" s="54">
        <f t="shared" si="465"/>
        <v>3500</v>
      </c>
      <c r="Q915" s="94">
        <v>3500</v>
      </c>
      <c r="R915" s="93">
        <v>3500</v>
      </c>
      <c r="S915" s="54">
        <f t="shared" si="466"/>
        <v>3500</v>
      </c>
      <c r="T915" s="93">
        <v>3500</v>
      </c>
      <c r="U915" s="54">
        <f t="shared" si="467"/>
        <v>3500</v>
      </c>
      <c r="V915" s="1"/>
      <c r="W915" s="1"/>
      <c r="X915" s="1"/>
      <c r="Y915" s="74"/>
    </row>
    <row r="916" spans="1:25" s="35" customFormat="1" hidden="1" x14ac:dyDescent="0.2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F916" s="32"/>
      <c r="G916" s="90">
        <v>5000</v>
      </c>
      <c r="H916" s="90">
        <v>5000</v>
      </c>
      <c r="I916" s="90">
        <v>5000</v>
      </c>
      <c r="J916" s="90">
        <v>5000</v>
      </c>
      <c r="K916" s="93">
        <v>2972.5</v>
      </c>
      <c r="L916" s="91">
        <f t="shared" si="454"/>
        <v>59.45</v>
      </c>
      <c r="M916" s="92">
        <v>5000</v>
      </c>
      <c r="N916" s="92">
        <v>5000</v>
      </c>
      <c r="O916" s="93">
        <v>5000</v>
      </c>
      <c r="P916" s="54">
        <f t="shared" si="465"/>
        <v>5000</v>
      </c>
      <c r="Q916" s="94">
        <v>5000</v>
      </c>
      <c r="R916" s="93">
        <v>5000</v>
      </c>
      <c r="S916" s="54">
        <f t="shared" si="466"/>
        <v>5000</v>
      </c>
      <c r="T916" s="93">
        <v>5000</v>
      </c>
      <c r="U916" s="54">
        <f t="shared" si="467"/>
        <v>5000</v>
      </c>
      <c r="V916" s="1"/>
      <c r="W916" s="1"/>
      <c r="X916" s="1"/>
      <c r="Y916" s="74"/>
    </row>
    <row r="917" spans="1:25" s="35" customFormat="1" hidden="1" x14ac:dyDescent="0.2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F917" s="32"/>
      <c r="G917" s="90">
        <v>7500</v>
      </c>
      <c r="H917" s="90">
        <v>7500</v>
      </c>
      <c r="I917" s="90">
        <v>7500</v>
      </c>
      <c r="J917" s="90">
        <v>7500</v>
      </c>
      <c r="K917" s="93">
        <v>0</v>
      </c>
      <c r="L917" s="91">
        <f t="shared" si="454"/>
        <v>0</v>
      </c>
      <c r="M917" s="92">
        <v>7500</v>
      </c>
      <c r="N917" s="92">
        <v>7500</v>
      </c>
      <c r="O917" s="93">
        <v>7500</v>
      </c>
      <c r="P917" s="54">
        <f t="shared" si="465"/>
        <v>7500</v>
      </c>
      <c r="Q917" s="94">
        <v>7500</v>
      </c>
      <c r="R917" s="93">
        <v>7500</v>
      </c>
      <c r="S917" s="54">
        <f t="shared" si="466"/>
        <v>7500</v>
      </c>
      <c r="T917" s="93">
        <v>7500</v>
      </c>
      <c r="U917" s="54">
        <f t="shared" si="467"/>
        <v>7500</v>
      </c>
      <c r="V917" s="1"/>
      <c r="W917" s="1"/>
      <c r="X917" s="1"/>
      <c r="Y917" s="74"/>
    </row>
    <row r="918" spans="1:25" s="36" customFormat="1" ht="15.75" hidden="1" x14ac:dyDescent="0.2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96">
        <f>SUM(G919:G920)</f>
        <v>2000</v>
      </c>
      <c r="H918" s="96">
        <f t="shared" ref="H918:U918" si="474">SUM(H919:H920)</f>
        <v>2000</v>
      </c>
      <c r="I918" s="96">
        <f t="shared" si="474"/>
        <v>2000</v>
      </c>
      <c r="J918" s="96">
        <f t="shared" si="474"/>
        <v>2000</v>
      </c>
      <c r="K918" s="96">
        <f t="shared" si="474"/>
        <v>1.51</v>
      </c>
      <c r="L918" s="78">
        <f t="shared" si="454"/>
        <v>7.5499999999999998E-2</v>
      </c>
      <c r="M918" s="96">
        <f t="shared" si="474"/>
        <v>2000</v>
      </c>
      <c r="N918" s="96">
        <f t="shared" si="474"/>
        <v>2000</v>
      </c>
      <c r="O918" s="96">
        <f t="shared" si="474"/>
        <v>2500</v>
      </c>
      <c r="P918" s="96">
        <f t="shared" si="474"/>
        <v>2500</v>
      </c>
      <c r="Q918" s="96">
        <f t="shared" si="474"/>
        <v>2000</v>
      </c>
      <c r="R918" s="96">
        <f t="shared" si="474"/>
        <v>2500</v>
      </c>
      <c r="S918" s="96">
        <f t="shared" si="474"/>
        <v>2500</v>
      </c>
      <c r="T918" s="96">
        <f t="shared" si="474"/>
        <v>2500</v>
      </c>
      <c r="U918" s="96">
        <f t="shared" si="474"/>
        <v>2500</v>
      </c>
      <c r="V918" s="21"/>
      <c r="W918" s="21"/>
      <c r="X918" s="21"/>
      <c r="Y918" s="132"/>
    </row>
    <row r="919" spans="1:25" s="97" customFormat="1" ht="15.75" hidden="1" x14ac:dyDescent="0.2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90">
        <v>500</v>
      </c>
      <c r="H919" s="90">
        <v>500</v>
      </c>
      <c r="I919" s="90">
        <v>500</v>
      </c>
      <c r="J919" s="90">
        <v>500</v>
      </c>
      <c r="K919" s="90">
        <v>0</v>
      </c>
      <c r="L919" s="91">
        <f t="shared" si="454"/>
        <v>0</v>
      </c>
      <c r="M919" s="92">
        <v>500</v>
      </c>
      <c r="N919" s="92">
        <v>500</v>
      </c>
      <c r="O919" s="93">
        <v>500</v>
      </c>
      <c r="P919" s="54">
        <f t="shared" si="465"/>
        <v>500</v>
      </c>
      <c r="Q919" s="94">
        <v>500</v>
      </c>
      <c r="R919" s="93">
        <v>500</v>
      </c>
      <c r="S919" s="54">
        <f t="shared" si="466"/>
        <v>500</v>
      </c>
      <c r="T919" s="93">
        <v>500</v>
      </c>
      <c r="U919" s="54">
        <f t="shared" si="467"/>
        <v>500</v>
      </c>
      <c r="V919" s="130"/>
      <c r="W919" s="130"/>
      <c r="X919" s="130"/>
    </row>
    <row r="920" spans="1:25" hidden="1" x14ac:dyDescent="0.2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F920" s="32"/>
      <c r="G920" s="90">
        <v>1500</v>
      </c>
      <c r="H920" s="90">
        <v>1500</v>
      </c>
      <c r="I920" s="90">
        <v>1500</v>
      </c>
      <c r="J920" s="90">
        <v>1500</v>
      </c>
      <c r="K920" s="90">
        <v>1.51</v>
      </c>
      <c r="L920" s="91">
        <f t="shared" si="454"/>
        <v>0.10066666666666668</v>
      </c>
      <c r="M920" s="92">
        <v>1500</v>
      </c>
      <c r="N920" s="92">
        <v>1500</v>
      </c>
      <c r="O920" s="93">
        <v>2000</v>
      </c>
      <c r="P920" s="54">
        <f t="shared" si="465"/>
        <v>2000</v>
      </c>
      <c r="Q920" s="94">
        <v>1500</v>
      </c>
      <c r="R920" s="93">
        <v>2000</v>
      </c>
      <c r="S920" s="54">
        <f t="shared" si="466"/>
        <v>2000</v>
      </c>
      <c r="T920" s="93">
        <v>2000</v>
      </c>
      <c r="U920" s="54">
        <f t="shared" si="467"/>
        <v>2000</v>
      </c>
    </row>
    <row r="921" spans="1:25" s="23" customFormat="1" ht="15.75" hidden="1" x14ac:dyDescent="0.2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96">
        <f>SUM(G922)</f>
        <v>15000</v>
      </c>
      <c r="H921" s="96">
        <f t="shared" ref="H921:U921" si="475">SUM(H922)</f>
        <v>15000</v>
      </c>
      <c r="I921" s="96">
        <f t="shared" si="475"/>
        <v>15000</v>
      </c>
      <c r="J921" s="96">
        <f t="shared" si="475"/>
        <v>15000</v>
      </c>
      <c r="K921" s="96">
        <f t="shared" si="475"/>
        <v>3437.5</v>
      </c>
      <c r="L921" s="78">
        <f t="shared" si="454"/>
        <v>22.916666666666664</v>
      </c>
      <c r="M921" s="96">
        <f t="shared" si="475"/>
        <v>15000</v>
      </c>
      <c r="N921" s="96">
        <f t="shared" si="475"/>
        <v>15000</v>
      </c>
      <c r="O921" s="96">
        <f t="shared" si="475"/>
        <v>25000</v>
      </c>
      <c r="P921" s="96">
        <f t="shared" si="475"/>
        <v>25000</v>
      </c>
      <c r="Q921" s="96">
        <f t="shared" si="475"/>
        <v>15000</v>
      </c>
      <c r="R921" s="96">
        <f t="shared" si="475"/>
        <v>15000</v>
      </c>
      <c r="S921" s="96">
        <f t="shared" si="475"/>
        <v>15000</v>
      </c>
      <c r="T921" s="96">
        <f t="shared" si="475"/>
        <v>15000</v>
      </c>
      <c r="U921" s="96">
        <f t="shared" si="475"/>
        <v>15000</v>
      </c>
      <c r="V921" s="57"/>
      <c r="W921" s="57"/>
      <c r="X921" s="57"/>
      <c r="Y921" s="12"/>
    </row>
    <row r="922" spans="1:25" hidden="1" x14ac:dyDescent="0.2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F922" s="32"/>
      <c r="G922" s="90">
        <v>15000</v>
      </c>
      <c r="H922" s="90">
        <v>15000</v>
      </c>
      <c r="I922" s="90">
        <v>15000</v>
      </c>
      <c r="J922" s="90">
        <v>15000</v>
      </c>
      <c r="K922" s="90">
        <v>3437.5</v>
      </c>
      <c r="L922" s="91">
        <f t="shared" si="454"/>
        <v>22.916666666666664</v>
      </c>
      <c r="M922" s="92">
        <v>15000</v>
      </c>
      <c r="N922" s="92">
        <v>15000</v>
      </c>
      <c r="O922" s="93">
        <v>25000</v>
      </c>
      <c r="P922" s="54">
        <f t="shared" si="465"/>
        <v>25000</v>
      </c>
      <c r="Q922" s="94">
        <v>15000</v>
      </c>
      <c r="R922" s="93">
        <v>15000</v>
      </c>
      <c r="S922" s="54">
        <f t="shared" si="466"/>
        <v>15000</v>
      </c>
      <c r="T922" s="93">
        <v>15000</v>
      </c>
      <c r="U922" s="54">
        <f t="shared" si="467"/>
        <v>15000</v>
      </c>
    </row>
    <row r="923" spans="1:25" s="23" customFormat="1" ht="15.75" hidden="1" x14ac:dyDescent="0.2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96">
        <f>SUM(G924)</f>
        <v>0</v>
      </c>
      <c r="H923" s="96">
        <f t="shared" ref="H923:U923" si="476">SUM(H924)</f>
        <v>0</v>
      </c>
      <c r="I923" s="96">
        <f t="shared" si="476"/>
        <v>0</v>
      </c>
      <c r="J923" s="96">
        <f t="shared" si="476"/>
        <v>0</v>
      </c>
      <c r="K923" s="96">
        <f t="shared" si="476"/>
        <v>0</v>
      </c>
      <c r="L923" s="78" t="str">
        <f t="shared" si="454"/>
        <v>-</v>
      </c>
      <c r="M923" s="96">
        <f t="shared" si="476"/>
        <v>0</v>
      </c>
      <c r="N923" s="96">
        <f t="shared" si="476"/>
        <v>0</v>
      </c>
      <c r="O923" s="96">
        <f t="shared" si="476"/>
        <v>15000</v>
      </c>
      <c r="P923" s="96">
        <f t="shared" si="476"/>
        <v>15000</v>
      </c>
      <c r="Q923" s="96">
        <f t="shared" si="476"/>
        <v>0</v>
      </c>
      <c r="R923" s="96">
        <f t="shared" si="476"/>
        <v>0</v>
      </c>
      <c r="S923" s="96">
        <f t="shared" si="476"/>
        <v>0</v>
      </c>
      <c r="T923" s="96">
        <f t="shared" si="476"/>
        <v>0</v>
      </c>
      <c r="U923" s="96">
        <f t="shared" si="476"/>
        <v>0</v>
      </c>
      <c r="V923" s="57"/>
      <c r="W923" s="57"/>
      <c r="X923" s="57"/>
      <c r="Y923" s="12"/>
    </row>
    <row r="924" spans="1:25" hidden="1" x14ac:dyDescent="0.2">
      <c r="A924" s="43" t="s">
        <v>77</v>
      </c>
      <c r="B924" s="44">
        <v>11</v>
      </c>
      <c r="C924" s="45" t="s">
        <v>25</v>
      </c>
      <c r="D924" s="46">
        <v>4262</v>
      </c>
      <c r="E924" s="38" t="s">
        <v>135</v>
      </c>
      <c r="F924" s="32"/>
      <c r="G924" s="90"/>
      <c r="H924" s="90"/>
      <c r="I924" s="90"/>
      <c r="J924" s="90"/>
      <c r="K924" s="90"/>
      <c r="L924" s="91" t="str">
        <f t="shared" si="454"/>
        <v>-</v>
      </c>
      <c r="M924" s="92"/>
      <c r="N924" s="92"/>
      <c r="O924" s="93">
        <v>15000</v>
      </c>
      <c r="P924" s="54">
        <f>O924</f>
        <v>15000</v>
      </c>
      <c r="Q924" s="94"/>
      <c r="R924" s="93">
        <v>0</v>
      </c>
      <c r="S924" s="54">
        <f>R924</f>
        <v>0</v>
      </c>
      <c r="T924" s="93">
        <v>0</v>
      </c>
      <c r="U924" s="54">
        <f>T924</f>
        <v>0</v>
      </c>
    </row>
    <row r="925" spans="1:25" ht="141.75" x14ac:dyDescent="0.2">
      <c r="A925" s="387" t="s">
        <v>530</v>
      </c>
      <c r="B925" s="387"/>
      <c r="C925" s="387"/>
      <c r="D925" s="387"/>
      <c r="E925" s="20" t="s">
        <v>76</v>
      </c>
      <c r="F925" s="51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175</v>
      </c>
      <c r="B926" s="25">
        <v>11</v>
      </c>
      <c r="C926" s="52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57"/>
      <c r="W926" s="57"/>
      <c r="X926" s="57"/>
      <c r="Y926" s="12"/>
    </row>
    <row r="927" spans="1:25" ht="30" hidden="1" x14ac:dyDescent="0.2">
      <c r="A927" s="28" t="s">
        <v>175</v>
      </c>
      <c r="B927" s="29">
        <v>11</v>
      </c>
      <c r="C927" s="53" t="s">
        <v>25</v>
      </c>
      <c r="D927" s="31">
        <v>3512</v>
      </c>
      <c r="E927" s="32" t="s">
        <v>140</v>
      </c>
      <c r="F927" s="32"/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388" t="s">
        <v>531</v>
      </c>
      <c r="B928" s="388"/>
      <c r="C928" s="388"/>
      <c r="D928" s="388"/>
      <c r="E928" s="20" t="s">
        <v>35</v>
      </c>
      <c r="F928" s="51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57"/>
      <c r="W928" s="57"/>
      <c r="X928" s="57"/>
      <c r="Y928" s="12"/>
    </row>
    <row r="929" spans="1:25" s="23" customFormat="1" ht="15.75" hidden="1" x14ac:dyDescent="0.2">
      <c r="A929" s="24" t="s">
        <v>378</v>
      </c>
      <c r="B929" s="25">
        <v>11</v>
      </c>
      <c r="C929" s="52" t="s">
        <v>25</v>
      </c>
      <c r="D929" s="42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57"/>
      <c r="W929" s="57"/>
      <c r="X929" s="57"/>
      <c r="Y929" s="12"/>
    </row>
    <row r="930" spans="1:25" hidden="1" x14ac:dyDescent="0.2">
      <c r="A930" s="28" t="s">
        <v>378</v>
      </c>
      <c r="B930" s="29">
        <v>11</v>
      </c>
      <c r="C930" s="53" t="s">
        <v>25</v>
      </c>
      <c r="D930" s="31">
        <v>3232</v>
      </c>
      <c r="E930" s="32" t="s">
        <v>118</v>
      </c>
      <c r="F930" s="32"/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378</v>
      </c>
      <c r="B931" s="29">
        <v>11</v>
      </c>
      <c r="C931" s="53" t="s">
        <v>25</v>
      </c>
      <c r="D931" s="31">
        <v>3235</v>
      </c>
      <c r="E931" s="32" t="s">
        <v>42</v>
      </c>
      <c r="F931" s="32"/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378</v>
      </c>
      <c r="B932" s="29">
        <v>11</v>
      </c>
      <c r="C932" s="53" t="s">
        <v>25</v>
      </c>
      <c r="D932" s="31">
        <v>3239</v>
      </c>
      <c r="E932" s="32" t="s">
        <v>41</v>
      </c>
      <c r="F932" s="32"/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378</v>
      </c>
      <c r="B933" s="25">
        <v>11</v>
      </c>
      <c r="C933" s="52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57"/>
      <c r="W933" s="57"/>
      <c r="X933" s="57"/>
      <c r="Y933" s="12"/>
    </row>
    <row r="934" spans="1:25" hidden="1" x14ac:dyDescent="0.2">
      <c r="A934" s="28" t="s">
        <v>378</v>
      </c>
      <c r="B934" s="29">
        <v>11</v>
      </c>
      <c r="C934" s="53" t="s">
        <v>25</v>
      </c>
      <c r="D934" s="31">
        <v>3292</v>
      </c>
      <c r="E934" s="32" t="s">
        <v>123</v>
      </c>
      <c r="F934" s="32"/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396" t="s">
        <v>415</v>
      </c>
      <c r="B935" s="397"/>
      <c r="C935" s="397"/>
      <c r="D935" s="398"/>
      <c r="E935" s="40" t="s">
        <v>560</v>
      </c>
      <c r="F935" s="51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57"/>
      <c r="W935" s="57"/>
      <c r="X935" s="57"/>
      <c r="Y935" s="12"/>
    </row>
    <row r="936" spans="1:25" s="23" customFormat="1" ht="15.75" hidden="1" x14ac:dyDescent="0.2">
      <c r="A936" s="141"/>
      <c r="B936" s="141">
        <v>11</v>
      </c>
      <c r="C936" s="112" t="s">
        <v>25</v>
      </c>
      <c r="D936" s="111">
        <v>323</v>
      </c>
      <c r="E936" s="40"/>
      <c r="F936" s="51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57"/>
      <c r="W936" s="57"/>
      <c r="X936" s="57"/>
      <c r="Y936" s="12"/>
    </row>
    <row r="937" spans="1:25" hidden="1" x14ac:dyDescent="0.2">
      <c r="A937" s="43"/>
      <c r="B937" s="43">
        <v>11</v>
      </c>
      <c r="C937" s="63" t="s">
        <v>25</v>
      </c>
      <c r="D937" s="73">
        <v>3239</v>
      </c>
      <c r="E937" s="38" t="s">
        <v>41</v>
      </c>
      <c r="F937" s="113"/>
      <c r="G937" s="1"/>
      <c r="H937" s="1"/>
      <c r="I937" s="1"/>
      <c r="J937" s="1"/>
      <c r="K937" s="1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141"/>
      <c r="B938" s="141">
        <v>11</v>
      </c>
      <c r="C938" s="112" t="s">
        <v>25</v>
      </c>
      <c r="D938" s="111">
        <v>422</v>
      </c>
      <c r="E938" s="40"/>
      <c r="F938" s="51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57"/>
      <c r="W938" s="57"/>
      <c r="X938" s="57"/>
      <c r="Y938" s="12"/>
    </row>
    <row r="939" spans="1:25" hidden="1" x14ac:dyDescent="0.2">
      <c r="A939" s="43"/>
      <c r="B939" s="43">
        <v>11</v>
      </c>
      <c r="C939" s="63" t="s">
        <v>25</v>
      </c>
      <c r="D939" s="73">
        <v>4227</v>
      </c>
      <c r="E939" s="32" t="s">
        <v>132</v>
      </c>
      <c r="F939" s="113"/>
      <c r="G939" s="1"/>
      <c r="H939" s="1"/>
      <c r="I939" s="1"/>
      <c r="J939" s="1"/>
      <c r="K939" s="1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112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57"/>
      <c r="W940" s="57"/>
      <c r="X940" s="57"/>
      <c r="Y940" s="12"/>
    </row>
    <row r="941" spans="1:25" ht="15.75" hidden="1" x14ac:dyDescent="0.2">
      <c r="A941" s="43"/>
      <c r="B941" s="44">
        <v>11</v>
      </c>
      <c r="C941" s="112" t="s">
        <v>25</v>
      </c>
      <c r="D941" s="46">
        <v>4262</v>
      </c>
      <c r="E941" s="38" t="s">
        <v>148</v>
      </c>
      <c r="F941" s="32"/>
      <c r="G941" s="1"/>
      <c r="H941" s="1"/>
      <c r="I941" s="1"/>
      <c r="J941" s="1"/>
      <c r="K941" s="1"/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386" t="s">
        <v>86</v>
      </c>
      <c r="B942" s="386"/>
      <c r="C942" s="386"/>
      <c r="D942" s="386"/>
      <c r="E942" s="386"/>
      <c r="F942" s="386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387" t="s">
        <v>532</v>
      </c>
      <c r="B943" s="387"/>
      <c r="C943" s="387"/>
      <c r="D943" s="387"/>
      <c r="E943" s="20" t="s">
        <v>264</v>
      </c>
      <c r="F943" s="51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57">
        <v>3100000</v>
      </c>
      <c r="W944" s="57"/>
      <c r="X944" s="57"/>
      <c r="Y944" s="12" t="s">
        <v>578</v>
      </c>
    </row>
    <row r="945" spans="1:25" ht="15.75" hidden="1" x14ac:dyDescent="0.2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F945" s="32"/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98">
        <v>2700000</v>
      </c>
      <c r="P945" s="1">
        <f>O945</f>
        <v>2700000</v>
      </c>
      <c r="Q945" s="1">
        <v>2600000</v>
      </c>
      <c r="R945" s="98">
        <v>2700000</v>
      </c>
      <c r="S945" s="1">
        <f>R945</f>
        <v>2700000</v>
      </c>
      <c r="T945" s="98">
        <v>2700000</v>
      </c>
      <c r="U945" s="1">
        <f>T945</f>
        <v>2700000</v>
      </c>
      <c r="V945" s="57">
        <f>O944+O948+O950</f>
        <v>3100000</v>
      </c>
      <c r="Y945" s="12" t="s">
        <v>579</v>
      </c>
    </row>
    <row r="946" spans="1:25" hidden="1" x14ac:dyDescent="0.2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F946" s="32"/>
      <c r="G946" s="1">
        <v>5000</v>
      </c>
      <c r="H946" s="1">
        <v>5000</v>
      </c>
      <c r="I946" s="1">
        <v>5000</v>
      </c>
      <c r="J946" s="1">
        <v>5000</v>
      </c>
      <c r="K946" s="1"/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76">
        <f>V944-V945</f>
        <v>0</v>
      </c>
      <c r="Y946" s="75" t="s">
        <v>570</v>
      </c>
    </row>
    <row r="947" spans="1:25" hidden="1" x14ac:dyDescent="0.2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F947" s="32"/>
      <c r="G947" s="1">
        <v>5000</v>
      </c>
      <c r="H947" s="1">
        <v>5000</v>
      </c>
      <c r="I947" s="1">
        <v>5000</v>
      </c>
      <c r="J947" s="1">
        <v>5000</v>
      </c>
      <c r="K947" s="1"/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57"/>
      <c r="W948" s="57"/>
      <c r="X948" s="57"/>
      <c r="Y948" s="12"/>
    </row>
    <row r="949" spans="1:25" hidden="1" x14ac:dyDescent="0.2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F949" s="32"/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57"/>
      <c r="W950" s="57"/>
      <c r="X950" s="57"/>
      <c r="Y950" s="12"/>
    </row>
    <row r="951" spans="1:25" hidden="1" x14ac:dyDescent="0.2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F951" s="32"/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F952" s="32"/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57"/>
      <c r="W953" s="57"/>
      <c r="X953" s="57"/>
      <c r="Y953" s="12"/>
    </row>
    <row r="954" spans="1:25" hidden="1" x14ac:dyDescent="0.2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F954" s="32"/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F955" s="32"/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F956" s="32"/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F957" s="32"/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57"/>
      <c r="W958" s="57"/>
      <c r="X958" s="57"/>
      <c r="Y958" s="12"/>
    </row>
    <row r="959" spans="1:25" hidden="1" x14ac:dyDescent="0.2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F959" s="32"/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F960" s="32"/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F961" s="32"/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F962" s="32"/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F963" s="32"/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F964" s="32"/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57"/>
      <c r="W965" s="57"/>
      <c r="X965" s="57"/>
      <c r="Y965" s="12"/>
    </row>
    <row r="966" spans="1:25" hidden="1" x14ac:dyDescent="0.2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F966" s="32"/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F967" s="32"/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98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F968" s="32"/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F969" s="32"/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F970" s="32"/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98">
        <f>45000+40000</f>
        <v>85000</v>
      </c>
      <c r="P970" s="1">
        <f t="shared" si="490"/>
        <v>85000</v>
      </c>
      <c r="Q970" s="1">
        <v>45000</v>
      </c>
      <c r="R970" s="98">
        <v>45000</v>
      </c>
      <c r="S970" s="1">
        <f t="shared" si="491"/>
        <v>45000</v>
      </c>
      <c r="T970" s="98">
        <v>46000</v>
      </c>
      <c r="U970" s="1">
        <f t="shared" si="492"/>
        <v>46000</v>
      </c>
    </row>
    <row r="971" spans="1:25" hidden="1" x14ac:dyDescent="0.2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F971" s="32"/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98">
        <v>20000</v>
      </c>
      <c r="P971" s="1">
        <f t="shared" si="490"/>
        <v>20000</v>
      </c>
      <c r="Q971" s="1">
        <v>20000</v>
      </c>
      <c r="R971" s="98">
        <v>20000</v>
      </c>
      <c r="S971" s="1">
        <f t="shared" si="491"/>
        <v>20000</v>
      </c>
      <c r="T971" s="98">
        <v>20000</v>
      </c>
      <c r="U971" s="1">
        <f t="shared" si="492"/>
        <v>20000</v>
      </c>
    </row>
    <row r="972" spans="1:25" hidden="1" x14ac:dyDescent="0.2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F972" s="32"/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F973" s="32"/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F974" s="32"/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57"/>
      <c r="W975" s="57"/>
      <c r="X975" s="57"/>
      <c r="Y975" s="12"/>
    </row>
    <row r="976" spans="1:25" ht="30" hidden="1" x14ac:dyDescent="0.2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F976" s="32"/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57"/>
      <c r="W977" s="57"/>
      <c r="X977" s="57"/>
      <c r="Y977" s="12"/>
    </row>
    <row r="978" spans="1:25" ht="30" hidden="1" x14ac:dyDescent="0.2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F978" s="32"/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F979" s="32"/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F980" s="32"/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F981" s="32"/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F982" s="32"/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57"/>
      <c r="W983" s="57"/>
      <c r="X983" s="57"/>
      <c r="Y983" s="12"/>
    </row>
    <row r="984" spans="1:25" hidden="1" x14ac:dyDescent="0.2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F984" s="32"/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F985" s="32"/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F986" s="32"/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141" t="s">
        <v>89</v>
      </c>
      <c r="B987" s="142">
        <v>11</v>
      </c>
      <c r="C987" s="99" t="s">
        <v>25</v>
      </c>
      <c r="D987" s="100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57"/>
      <c r="W987" s="57"/>
      <c r="X987" s="57"/>
      <c r="Y987" s="12"/>
    </row>
    <row r="988" spans="1:25" ht="30" hidden="1" x14ac:dyDescent="0.2">
      <c r="A988" s="43" t="s">
        <v>89</v>
      </c>
      <c r="B988" s="44">
        <v>11</v>
      </c>
      <c r="C988" s="45" t="s">
        <v>25</v>
      </c>
      <c r="D988" s="46">
        <v>3861</v>
      </c>
      <c r="E988" s="38" t="s">
        <v>554</v>
      </c>
      <c r="F988" s="32"/>
      <c r="G988" s="1"/>
      <c r="H988" s="1"/>
      <c r="I988" s="1"/>
      <c r="J988" s="1"/>
      <c r="K988" s="1"/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57"/>
      <c r="W989" s="57"/>
      <c r="X989" s="57"/>
      <c r="Y989" s="12"/>
    </row>
    <row r="990" spans="1:25" hidden="1" x14ac:dyDescent="0.2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F990" s="32"/>
      <c r="G990" s="1"/>
      <c r="H990" s="1"/>
      <c r="I990" s="1"/>
      <c r="J990" s="1"/>
      <c r="K990" s="1"/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57"/>
      <c r="W991" s="57"/>
      <c r="X991" s="57"/>
      <c r="Y991" s="12"/>
    </row>
    <row r="992" spans="1:25" hidden="1" x14ac:dyDescent="0.2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F992" s="32"/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57"/>
      <c r="W993" s="57"/>
      <c r="X993" s="57"/>
      <c r="Y993" s="12"/>
    </row>
    <row r="994" spans="1:25" hidden="1" x14ac:dyDescent="0.2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F994" s="32"/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F995" s="32"/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F996" s="32"/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57"/>
      <c r="W997" s="57"/>
      <c r="X997" s="57"/>
      <c r="Y997" s="12"/>
    </row>
    <row r="998" spans="1:25" s="41" customFormat="1" ht="15.75" hidden="1" x14ac:dyDescent="0.2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125"/>
      <c r="W998" s="125"/>
      <c r="X998" s="125"/>
      <c r="Y998" s="134"/>
    </row>
    <row r="999" spans="1:25" s="41" customFormat="1" ht="15.75" hidden="1" x14ac:dyDescent="0.2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125"/>
      <c r="W999" s="125"/>
      <c r="X999" s="125"/>
      <c r="Y999" s="134"/>
    </row>
    <row r="1000" spans="1:25" s="41" customFormat="1" ht="30" hidden="1" x14ac:dyDescent="0.2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7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7"/>
      <c r="Q1000" s="1"/>
      <c r="R1000" s="1"/>
      <c r="S1000" s="37"/>
      <c r="T1000" s="1"/>
      <c r="U1000" s="37"/>
      <c r="V1000" s="125"/>
      <c r="W1000" s="125"/>
      <c r="X1000" s="125"/>
      <c r="Y1000" s="134"/>
    </row>
    <row r="1001" spans="1:25" s="39" customFormat="1" ht="94.5" x14ac:dyDescent="0.2">
      <c r="A1001" s="387" t="s">
        <v>533</v>
      </c>
      <c r="B1001" s="388"/>
      <c r="C1001" s="388"/>
      <c r="D1001" s="388"/>
      <c r="E1001" s="20" t="s">
        <v>35</v>
      </c>
      <c r="F1001" s="51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124"/>
      <c r="W1001" s="124"/>
      <c r="X1001" s="124"/>
      <c r="Y1001" s="133"/>
    </row>
    <row r="1002" spans="1:25" s="41" customFormat="1" ht="15.75" hidden="1" x14ac:dyDescent="0.2">
      <c r="A1002" s="24" t="s">
        <v>309</v>
      </c>
      <c r="B1002" s="25">
        <v>11</v>
      </c>
      <c r="C1002" s="24" t="s">
        <v>25</v>
      </c>
      <c r="D1002" s="42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125"/>
      <c r="W1002" s="125"/>
      <c r="X1002" s="125"/>
      <c r="Y1002" s="134"/>
    </row>
    <row r="1003" spans="1:25" hidden="1" x14ac:dyDescent="0.2">
      <c r="A1003" s="28" t="s">
        <v>309</v>
      </c>
      <c r="B1003" s="29">
        <v>11</v>
      </c>
      <c r="C1003" s="28" t="s">
        <v>25</v>
      </c>
      <c r="D1003" s="56">
        <v>3232</v>
      </c>
      <c r="E1003" s="32" t="s">
        <v>118</v>
      </c>
      <c r="F1003" s="32"/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309</v>
      </c>
      <c r="B1004" s="29">
        <v>11</v>
      </c>
      <c r="C1004" s="28" t="s">
        <v>25</v>
      </c>
      <c r="D1004" s="56">
        <v>3235</v>
      </c>
      <c r="E1004" s="32" t="s">
        <v>42</v>
      </c>
      <c r="F1004" s="32"/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309</v>
      </c>
      <c r="B1005" s="25">
        <v>11</v>
      </c>
      <c r="C1005" s="24" t="s">
        <v>25</v>
      </c>
      <c r="D1005" s="42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57"/>
      <c r="W1005" s="57"/>
      <c r="X1005" s="57"/>
      <c r="Y1005" s="12"/>
    </row>
    <row r="1006" spans="1:25" hidden="1" x14ac:dyDescent="0.2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F1006" s="32"/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388" t="s">
        <v>534</v>
      </c>
      <c r="B1007" s="388"/>
      <c r="C1007" s="388"/>
      <c r="D1007" s="388"/>
      <c r="E1007" s="20" t="s">
        <v>292</v>
      </c>
      <c r="F1007" s="51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291</v>
      </c>
      <c r="B1008" s="25">
        <v>11</v>
      </c>
      <c r="C1008" s="52" t="s">
        <v>25</v>
      </c>
      <c r="D1008" s="42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57"/>
      <c r="W1008" s="57"/>
      <c r="X1008" s="57"/>
      <c r="Y1008" s="12"/>
    </row>
    <row r="1009" spans="1:25" ht="30" hidden="1" x14ac:dyDescent="0.2">
      <c r="A1009" s="28" t="s">
        <v>291</v>
      </c>
      <c r="B1009" s="29">
        <v>11</v>
      </c>
      <c r="C1009" s="53" t="s">
        <v>25</v>
      </c>
      <c r="D1009" s="31">
        <v>4233</v>
      </c>
      <c r="E1009" s="32" t="s">
        <v>142</v>
      </c>
      <c r="F1009" s="38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387" t="s">
        <v>535</v>
      </c>
      <c r="B1010" s="387"/>
      <c r="C1010" s="387"/>
      <c r="D1010" s="387"/>
      <c r="E1010" s="20" t="s">
        <v>92</v>
      </c>
      <c r="F1010" s="51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75</v>
      </c>
      <c r="B1011" s="25">
        <v>11</v>
      </c>
      <c r="C1011" s="52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78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57"/>
      <c r="W1011" s="57"/>
      <c r="X1011" s="57"/>
      <c r="Y1011" s="12"/>
    </row>
    <row r="1012" spans="1:25" hidden="1" x14ac:dyDescent="0.2">
      <c r="A1012" s="28" t="s">
        <v>75</v>
      </c>
      <c r="B1012" s="29">
        <v>11</v>
      </c>
      <c r="C1012" s="53" t="s">
        <v>25</v>
      </c>
      <c r="D1012" s="31">
        <v>3231</v>
      </c>
      <c r="E1012" s="32" t="s">
        <v>117</v>
      </c>
      <c r="F1012" s="32"/>
      <c r="G1012" s="1"/>
      <c r="H1012" s="1"/>
      <c r="I1012" s="1"/>
      <c r="J1012" s="1"/>
      <c r="K1012" s="1"/>
      <c r="L1012" s="77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75</v>
      </c>
      <c r="B1013" s="29">
        <v>11</v>
      </c>
      <c r="C1013" s="53" t="s">
        <v>25</v>
      </c>
      <c r="D1013" s="31">
        <v>3232</v>
      </c>
      <c r="E1013" s="32" t="s">
        <v>118</v>
      </c>
      <c r="F1013" s="32"/>
      <c r="G1013" s="76">
        <v>5500000</v>
      </c>
      <c r="H1013" s="76">
        <v>5500000</v>
      </c>
      <c r="I1013" s="76">
        <v>5500000</v>
      </c>
      <c r="J1013" s="76">
        <v>5500000</v>
      </c>
      <c r="K1013" s="76">
        <v>5486557.0899999999</v>
      </c>
      <c r="L1013" s="77">
        <f t="shared" si="509"/>
        <v>99.755583454545445</v>
      </c>
      <c r="M1013" s="76">
        <v>6150000</v>
      </c>
      <c r="N1013" s="76">
        <v>6150000</v>
      </c>
      <c r="O1013" s="76">
        <v>5900000</v>
      </c>
      <c r="P1013" s="76">
        <f t="shared" ref="P1013:P1026" si="515">O1013</f>
        <v>5900000</v>
      </c>
      <c r="Q1013" s="76">
        <v>6014875</v>
      </c>
      <c r="R1013" s="76">
        <v>6000000</v>
      </c>
      <c r="S1013" s="76">
        <f>R1013</f>
        <v>6000000</v>
      </c>
      <c r="T1013" s="76">
        <v>6600000</v>
      </c>
      <c r="U1013" s="76">
        <f>T1013</f>
        <v>6600000</v>
      </c>
    </row>
    <row r="1014" spans="1:25" hidden="1" x14ac:dyDescent="0.2">
      <c r="A1014" s="28" t="s">
        <v>75</v>
      </c>
      <c r="B1014" s="29">
        <v>11</v>
      </c>
      <c r="C1014" s="53" t="s">
        <v>25</v>
      </c>
      <c r="D1014" s="31">
        <v>3235</v>
      </c>
      <c r="E1014" s="32" t="s">
        <v>42</v>
      </c>
      <c r="F1014" s="32"/>
      <c r="M1014" s="76"/>
      <c r="N1014" s="76"/>
      <c r="O1014" s="76">
        <v>310000</v>
      </c>
      <c r="P1014" s="76">
        <f>O1014</f>
        <v>310000</v>
      </c>
      <c r="Q1014" s="76"/>
      <c r="R1014" s="76">
        <v>310000</v>
      </c>
      <c r="S1014" s="76">
        <f>R1014</f>
        <v>310000</v>
      </c>
      <c r="T1014" s="76">
        <v>310000</v>
      </c>
      <c r="U1014" s="76">
        <f>T1014</f>
        <v>310000</v>
      </c>
    </row>
    <row r="1015" spans="1:25" s="23" customFormat="1" ht="15.75" hidden="1" x14ac:dyDescent="0.2">
      <c r="A1015" s="24" t="s">
        <v>75</v>
      </c>
      <c r="B1015" s="25">
        <v>11</v>
      </c>
      <c r="C1015" s="52" t="s">
        <v>25</v>
      </c>
      <c r="D1015" s="27">
        <v>363</v>
      </c>
      <c r="E1015" s="20"/>
      <c r="F1015" s="20"/>
      <c r="G1015" s="57">
        <f>SUM(G1016:G1017)</f>
        <v>200000</v>
      </c>
      <c r="H1015" s="57">
        <f t="shared" ref="H1015:U1015" si="516">SUM(H1016:H1017)</f>
        <v>200000</v>
      </c>
      <c r="I1015" s="57">
        <f t="shared" si="516"/>
        <v>200000</v>
      </c>
      <c r="J1015" s="57">
        <f t="shared" si="516"/>
        <v>200000</v>
      </c>
      <c r="K1015" s="57">
        <f t="shared" si="516"/>
        <v>0</v>
      </c>
      <c r="L1015" s="78">
        <f t="shared" si="509"/>
        <v>0</v>
      </c>
      <c r="M1015" s="57">
        <f t="shared" si="516"/>
        <v>200000</v>
      </c>
      <c r="N1015" s="57">
        <f t="shared" si="516"/>
        <v>200000</v>
      </c>
      <c r="O1015" s="57">
        <f t="shared" si="516"/>
        <v>20000</v>
      </c>
      <c r="P1015" s="57">
        <f t="shared" si="516"/>
        <v>20000</v>
      </c>
      <c r="Q1015" s="57">
        <f t="shared" si="516"/>
        <v>250000</v>
      </c>
      <c r="R1015" s="57">
        <f t="shared" si="516"/>
        <v>260000</v>
      </c>
      <c r="S1015" s="57">
        <f t="shared" si="516"/>
        <v>260000</v>
      </c>
      <c r="T1015" s="57">
        <f t="shared" si="516"/>
        <v>260000</v>
      </c>
      <c r="U1015" s="57">
        <f t="shared" si="516"/>
        <v>260000</v>
      </c>
      <c r="V1015" s="57"/>
      <c r="W1015" s="57"/>
      <c r="X1015" s="57"/>
      <c r="Y1015" s="12"/>
    </row>
    <row r="1016" spans="1:25" ht="30" hidden="1" x14ac:dyDescent="0.2">
      <c r="A1016" s="28" t="s">
        <v>75</v>
      </c>
      <c r="B1016" s="29">
        <v>11</v>
      </c>
      <c r="C1016" s="53" t="s">
        <v>25</v>
      </c>
      <c r="D1016" s="31">
        <v>3631</v>
      </c>
      <c r="E1016" s="32" t="s">
        <v>404</v>
      </c>
      <c r="F1016" s="32"/>
      <c r="L1016" s="77" t="str">
        <f t="shared" si="509"/>
        <v>-</v>
      </c>
      <c r="M1016" s="76">
        <v>100000</v>
      </c>
      <c r="N1016" s="76">
        <v>100000</v>
      </c>
      <c r="O1016" s="76">
        <v>10000</v>
      </c>
      <c r="P1016" s="76">
        <f t="shared" si="515"/>
        <v>10000</v>
      </c>
      <c r="Q1016" s="76">
        <v>150000</v>
      </c>
      <c r="R1016" s="76">
        <v>250000</v>
      </c>
      <c r="S1016" s="76">
        <f t="shared" ref="S1016:S1026" si="517">R1016</f>
        <v>250000</v>
      </c>
      <c r="T1016" s="76">
        <v>250000</v>
      </c>
      <c r="U1016" s="76">
        <f t="shared" ref="U1016:U1026" si="518">T1016</f>
        <v>250000</v>
      </c>
    </row>
    <row r="1017" spans="1:25" ht="30" hidden="1" x14ac:dyDescent="0.2">
      <c r="A1017" s="28" t="s">
        <v>75</v>
      </c>
      <c r="B1017" s="29">
        <v>11</v>
      </c>
      <c r="C1017" s="53" t="s">
        <v>25</v>
      </c>
      <c r="D1017" s="31">
        <v>3632</v>
      </c>
      <c r="E1017" s="32" t="s">
        <v>310</v>
      </c>
      <c r="F1017" s="32"/>
      <c r="G1017" s="76">
        <v>200000</v>
      </c>
      <c r="H1017" s="76">
        <v>200000</v>
      </c>
      <c r="I1017" s="76">
        <v>200000</v>
      </c>
      <c r="J1017" s="76">
        <v>200000</v>
      </c>
      <c r="L1017" s="77">
        <f t="shared" si="509"/>
        <v>0</v>
      </c>
      <c r="M1017" s="76">
        <v>100000</v>
      </c>
      <c r="N1017" s="76">
        <v>100000</v>
      </c>
      <c r="O1017" s="76">
        <v>10000</v>
      </c>
      <c r="P1017" s="76">
        <f t="shared" si="515"/>
        <v>10000</v>
      </c>
      <c r="Q1017" s="76">
        <v>100000</v>
      </c>
      <c r="R1017" s="76">
        <v>10000</v>
      </c>
      <c r="S1017" s="76">
        <f t="shared" si="517"/>
        <v>10000</v>
      </c>
      <c r="T1017" s="76">
        <v>10000</v>
      </c>
      <c r="U1017" s="76">
        <f t="shared" si="518"/>
        <v>10000</v>
      </c>
    </row>
    <row r="1018" spans="1:25" s="23" customFormat="1" ht="15.75" hidden="1" x14ac:dyDescent="0.2">
      <c r="A1018" s="24" t="s">
        <v>75</v>
      </c>
      <c r="B1018" s="25">
        <v>11</v>
      </c>
      <c r="C1018" s="52" t="s">
        <v>25</v>
      </c>
      <c r="D1018" s="27">
        <v>412</v>
      </c>
      <c r="E1018" s="20"/>
      <c r="F1018" s="20"/>
      <c r="G1018" s="57">
        <f>SUM(G1019:G1020)</f>
        <v>1350000</v>
      </c>
      <c r="H1018" s="57">
        <f t="shared" ref="H1018:U1018" si="519">SUM(H1019:H1020)</f>
        <v>1350000</v>
      </c>
      <c r="I1018" s="57">
        <f t="shared" si="519"/>
        <v>1350000</v>
      </c>
      <c r="J1018" s="57">
        <f t="shared" si="519"/>
        <v>1350000</v>
      </c>
      <c r="K1018" s="57">
        <f t="shared" si="519"/>
        <v>61120</v>
      </c>
      <c r="L1018" s="78">
        <f t="shared" si="509"/>
        <v>4.5274074074074067</v>
      </c>
      <c r="M1018" s="57">
        <f t="shared" si="519"/>
        <v>1250000</v>
      </c>
      <c r="N1018" s="57">
        <f t="shared" si="519"/>
        <v>1250000</v>
      </c>
      <c r="O1018" s="57">
        <f t="shared" si="519"/>
        <v>1350000</v>
      </c>
      <c r="P1018" s="57">
        <f t="shared" si="519"/>
        <v>1350000</v>
      </c>
      <c r="Q1018" s="57">
        <f t="shared" si="519"/>
        <v>1100000</v>
      </c>
      <c r="R1018" s="57">
        <f t="shared" si="519"/>
        <v>1200000</v>
      </c>
      <c r="S1018" s="57">
        <f t="shared" si="519"/>
        <v>1200000</v>
      </c>
      <c r="T1018" s="57">
        <f t="shared" si="519"/>
        <v>1200000</v>
      </c>
      <c r="U1018" s="57">
        <f t="shared" si="519"/>
        <v>1200000</v>
      </c>
      <c r="V1018" s="57"/>
      <c r="W1018" s="57"/>
      <c r="X1018" s="57"/>
      <c r="Y1018" s="12"/>
    </row>
    <row r="1019" spans="1:25" hidden="1" x14ac:dyDescent="0.2">
      <c r="A1019" s="28" t="s">
        <v>75</v>
      </c>
      <c r="B1019" s="29">
        <v>11</v>
      </c>
      <c r="C1019" s="53" t="s">
        <v>25</v>
      </c>
      <c r="D1019" s="31">
        <v>4123</v>
      </c>
      <c r="E1019" s="32"/>
      <c r="F1019" s="32"/>
      <c r="L1019" s="77" t="str">
        <f t="shared" si="509"/>
        <v>-</v>
      </c>
      <c r="M1019" s="76"/>
      <c r="N1019" s="76"/>
      <c r="O1019" s="76">
        <v>100000</v>
      </c>
      <c r="P1019" s="76">
        <f>O1019</f>
        <v>100000</v>
      </c>
      <c r="Q1019" s="76"/>
      <c r="R1019" s="76">
        <v>100000</v>
      </c>
      <c r="S1019" s="76">
        <f>R1019</f>
        <v>100000</v>
      </c>
      <c r="T1019" s="76">
        <v>100000</v>
      </c>
      <c r="U1019" s="76">
        <f>T1019</f>
        <v>100000</v>
      </c>
    </row>
    <row r="1020" spans="1:25" hidden="1" x14ac:dyDescent="0.2">
      <c r="A1020" s="28" t="s">
        <v>75</v>
      </c>
      <c r="B1020" s="29">
        <v>11</v>
      </c>
      <c r="C1020" s="53" t="s">
        <v>25</v>
      </c>
      <c r="D1020" s="31">
        <v>4126</v>
      </c>
      <c r="E1020" s="32" t="s">
        <v>4</v>
      </c>
      <c r="F1020" s="32"/>
      <c r="G1020" s="76">
        <v>1350000</v>
      </c>
      <c r="H1020" s="76">
        <v>1350000</v>
      </c>
      <c r="I1020" s="76">
        <v>1350000</v>
      </c>
      <c r="J1020" s="76">
        <v>1350000</v>
      </c>
      <c r="K1020" s="76">
        <v>61120</v>
      </c>
      <c r="L1020" s="77">
        <f t="shared" si="509"/>
        <v>4.5274074074074067</v>
      </c>
      <c r="M1020" s="76">
        <v>1250000</v>
      </c>
      <c r="N1020" s="76">
        <v>1250000</v>
      </c>
      <c r="O1020" s="76">
        <v>1250000</v>
      </c>
      <c r="P1020" s="76">
        <f t="shared" si="515"/>
        <v>1250000</v>
      </c>
      <c r="Q1020" s="76">
        <v>1100000</v>
      </c>
      <c r="R1020" s="76">
        <v>1100000</v>
      </c>
      <c r="S1020" s="76">
        <f t="shared" si="517"/>
        <v>1100000</v>
      </c>
      <c r="T1020" s="76">
        <v>1100000</v>
      </c>
      <c r="U1020" s="76">
        <f t="shared" si="518"/>
        <v>1100000</v>
      </c>
    </row>
    <row r="1021" spans="1:25" s="23" customFormat="1" ht="15.75" hidden="1" x14ac:dyDescent="0.2">
      <c r="A1021" s="24" t="s">
        <v>75</v>
      </c>
      <c r="B1021" s="25">
        <v>11</v>
      </c>
      <c r="C1021" s="52" t="s">
        <v>25</v>
      </c>
      <c r="D1021" s="27">
        <v>421</v>
      </c>
      <c r="E1021" s="20"/>
      <c r="F1021" s="20"/>
      <c r="G1021" s="57">
        <f>SUM(G1022)</f>
        <v>3450000</v>
      </c>
      <c r="H1021" s="57">
        <f t="shared" ref="H1021:U1021" si="520">SUM(H1022)</f>
        <v>3450000</v>
      </c>
      <c r="I1021" s="57">
        <f t="shared" si="520"/>
        <v>3450000</v>
      </c>
      <c r="J1021" s="57">
        <f t="shared" si="520"/>
        <v>3450000</v>
      </c>
      <c r="K1021" s="57">
        <f t="shared" si="520"/>
        <v>3384344.8</v>
      </c>
      <c r="L1021" s="78">
        <f t="shared" si="509"/>
        <v>98.096950724637679</v>
      </c>
      <c r="M1021" s="57">
        <f t="shared" si="520"/>
        <v>4400000</v>
      </c>
      <c r="N1021" s="57">
        <f t="shared" si="520"/>
        <v>4400000</v>
      </c>
      <c r="O1021" s="57">
        <f t="shared" si="520"/>
        <v>4200000</v>
      </c>
      <c r="P1021" s="57">
        <f t="shared" si="520"/>
        <v>4200000</v>
      </c>
      <c r="Q1021" s="57">
        <f t="shared" si="520"/>
        <v>4746500</v>
      </c>
      <c r="R1021" s="57">
        <f t="shared" si="520"/>
        <v>5000000</v>
      </c>
      <c r="S1021" s="57">
        <f t="shared" si="520"/>
        <v>5000000</v>
      </c>
      <c r="T1021" s="57">
        <f t="shared" si="520"/>
        <v>5000000</v>
      </c>
      <c r="U1021" s="57">
        <f t="shared" si="520"/>
        <v>5000000</v>
      </c>
      <c r="V1021" s="57"/>
      <c r="W1021" s="57"/>
      <c r="X1021" s="57"/>
      <c r="Y1021" s="12"/>
    </row>
    <row r="1022" spans="1:25" hidden="1" x14ac:dyDescent="0.2">
      <c r="A1022" s="28" t="s">
        <v>75</v>
      </c>
      <c r="B1022" s="29">
        <v>11</v>
      </c>
      <c r="C1022" s="53" t="s">
        <v>25</v>
      </c>
      <c r="D1022" s="31">
        <v>4214</v>
      </c>
      <c r="E1022" s="32" t="s">
        <v>154</v>
      </c>
      <c r="F1022" s="32"/>
      <c r="G1022" s="76">
        <v>3450000</v>
      </c>
      <c r="H1022" s="76">
        <v>3450000</v>
      </c>
      <c r="I1022" s="76">
        <v>3450000</v>
      </c>
      <c r="J1022" s="76">
        <v>3450000</v>
      </c>
      <c r="K1022" s="76">
        <v>3384344.8</v>
      </c>
      <c r="L1022" s="77">
        <f t="shared" si="509"/>
        <v>98.096950724637679</v>
      </c>
      <c r="M1022" s="76">
        <v>4400000</v>
      </c>
      <c r="N1022" s="76">
        <v>4400000</v>
      </c>
      <c r="O1022" s="76">
        <v>4200000</v>
      </c>
      <c r="P1022" s="76">
        <f t="shared" si="515"/>
        <v>4200000</v>
      </c>
      <c r="Q1022" s="76">
        <v>4746500</v>
      </c>
      <c r="R1022" s="76">
        <v>5000000</v>
      </c>
      <c r="S1022" s="76">
        <f t="shared" si="517"/>
        <v>5000000</v>
      </c>
      <c r="T1022" s="76">
        <v>5000000</v>
      </c>
      <c r="U1022" s="76">
        <f t="shared" si="518"/>
        <v>5000000</v>
      </c>
    </row>
    <row r="1023" spans="1:25" s="23" customFormat="1" ht="15.75" hidden="1" x14ac:dyDescent="0.2">
      <c r="A1023" s="24" t="s">
        <v>75</v>
      </c>
      <c r="B1023" s="25">
        <v>11</v>
      </c>
      <c r="C1023" s="52" t="s">
        <v>25</v>
      </c>
      <c r="D1023" s="27">
        <v>451</v>
      </c>
      <c r="E1023" s="20"/>
      <c r="F1023" s="20"/>
      <c r="G1023" s="57">
        <f>SUM(G1024)</f>
        <v>800000</v>
      </c>
      <c r="H1023" s="57">
        <f t="shared" ref="H1023:U1023" si="521">SUM(H1024)</f>
        <v>800000</v>
      </c>
      <c r="I1023" s="57">
        <f t="shared" si="521"/>
        <v>800000</v>
      </c>
      <c r="J1023" s="57">
        <f t="shared" si="521"/>
        <v>800000</v>
      </c>
      <c r="K1023" s="57">
        <f t="shared" si="521"/>
        <v>371750</v>
      </c>
      <c r="L1023" s="78">
        <f t="shared" si="509"/>
        <v>46.46875</v>
      </c>
      <c r="M1023" s="57">
        <f t="shared" si="521"/>
        <v>800000</v>
      </c>
      <c r="N1023" s="57">
        <f t="shared" si="521"/>
        <v>800000</v>
      </c>
      <c r="O1023" s="21">
        <f t="shared" si="521"/>
        <v>1650000</v>
      </c>
      <c r="P1023" s="57">
        <f t="shared" si="521"/>
        <v>1650000</v>
      </c>
      <c r="Q1023" s="57">
        <f t="shared" si="521"/>
        <v>600000</v>
      </c>
      <c r="R1023" s="57">
        <f t="shared" si="521"/>
        <v>1300000</v>
      </c>
      <c r="S1023" s="57">
        <f t="shared" si="521"/>
        <v>1300000</v>
      </c>
      <c r="T1023" s="57">
        <f t="shared" si="521"/>
        <v>1300000</v>
      </c>
      <c r="U1023" s="57">
        <f t="shared" si="521"/>
        <v>1300000</v>
      </c>
      <c r="V1023" s="57"/>
      <c r="W1023" s="57"/>
      <c r="X1023" s="57"/>
      <c r="Y1023" s="12"/>
    </row>
    <row r="1024" spans="1:25" s="23" customFormat="1" ht="15.75" hidden="1" x14ac:dyDescent="0.2">
      <c r="A1024" s="28" t="s">
        <v>75</v>
      </c>
      <c r="B1024" s="29">
        <v>11</v>
      </c>
      <c r="C1024" s="53" t="s">
        <v>25</v>
      </c>
      <c r="D1024" s="31">
        <v>4511</v>
      </c>
      <c r="E1024" s="32" t="s">
        <v>136</v>
      </c>
      <c r="F1024" s="32"/>
      <c r="G1024" s="76">
        <v>800000</v>
      </c>
      <c r="H1024" s="76">
        <v>800000</v>
      </c>
      <c r="I1024" s="76">
        <v>800000</v>
      </c>
      <c r="J1024" s="76">
        <v>800000</v>
      </c>
      <c r="K1024" s="76">
        <v>371750</v>
      </c>
      <c r="L1024" s="77">
        <f t="shared" si="509"/>
        <v>46.46875</v>
      </c>
      <c r="M1024" s="76">
        <v>800000</v>
      </c>
      <c r="N1024" s="76">
        <v>800000</v>
      </c>
      <c r="O1024" s="76">
        <v>1650000</v>
      </c>
      <c r="P1024" s="76">
        <f t="shared" si="515"/>
        <v>1650000</v>
      </c>
      <c r="Q1024" s="76">
        <v>600000</v>
      </c>
      <c r="R1024" s="76">
        <v>1300000</v>
      </c>
      <c r="S1024" s="76">
        <f t="shared" si="517"/>
        <v>1300000</v>
      </c>
      <c r="T1024" s="76">
        <v>1300000</v>
      </c>
      <c r="U1024" s="76">
        <f t="shared" si="518"/>
        <v>1300000</v>
      </c>
      <c r="V1024" s="57"/>
      <c r="W1024" s="57"/>
      <c r="X1024" s="57"/>
      <c r="Y1024" s="12"/>
    </row>
    <row r="1025" spans="1:25" s="23" customFormat="1" ht="15.75" hidden="1" x14ac:dyDescent="0.2">
      <c r="A1025" s="24" t="s">
        <v>75</v>
      </c>
      <c r="B1025" s="25">
        <v>11</v>
      </c>
      <c r="C1025" s="52" t="s">
        <v>25</v>
      </c>
      <c r="D1025" s="27">
        <v>454</v>
      </c>
      <c r="E1025" s="20"/>
      <c r="F1025" s="20"/>
      <c r="G1025" s="57">
        <f>SUM(G1026)</f>
        <v>1200000</v>
      </c>
      <c r="H1025" s="57">
        <f t="shared" ref="H1025:U1025" si="522">SUM(H1026)</f>
        <v>1200000</v>
      </c>
      <c r="I1025" s="57">
        <f t="shared" si="522"/>
        <v>1200000</v>
      </c>
      <c r="J1025" s="57">
        <f t="shared" si="522"/>
        <v>1200000</v>
      </c>
      <c r="K1025" s="57">
        <f t="shared" si="522"/>
        <v>45000</v>
      </c>
      <c r="L1025" s="78">
        <f t="shared" si="509"/>
        <v>3.75</v>
      </c>
      <c r="M1025" s="57">
        <f t="shared" si="522"/>
        <v>1200000</v>
      </c>
      <c r="N1025" s="57">
        <f t="shared" si="522"/>
        <v>1200000</v>
      </c>
      <c r="O1025" s="21">
        <f t="shared" si="522"/>
        <v>100000</v>
      </c>
      <c r="P1025" s="57">
        <f t="shared" si="522"/>
        <v>100000</v>
      </c>
      <c r="Q1025" s="57">
        <f t="shared" si="522"/>
        <v>1200000</v>
      </c>
      <c r="R1025" s="57">
        <f t="shared" si="522"/>
        <v>200000</v>
      </c>
      <c r="S1025" s="57">
        <f t="shared" si="522"/>
        <v>200000</v>
      </c>
      <c r="T1025" s="57">
        <f t="shared" si="522"/>
        <v>200000</v>
      </c>
      <c r="U1025" s="57">
        <f t="shared" si="522"/>
        <v>200000</v>
      </c>
      <c r="V1025" s="57"/>
      <c r="W1025" s="57"/>
      <c r="X1025" s="57"/>
      <c r="Y1025" s="12"/>
    </row>
    <row r="1026" spans="1:25" ht="30" hidden="1" x14ac:dyDescent="0.2">
      <c r="A1026" s="28" t="s">
        <v>75</v>
      </c>
      <c r="B1026" s="29">
        <v>11</v>
      </c>
      <c r="C1026" s="53" t="s">
        <v>25</v>
      </c>
      <c r="D1026" s="56" t="s">
        <v>74</v>
      </c>
      <c r="E1026" s="32" t="s">
        <v>155</v>
      </c>
      <c r="F1026" s="32"/>
      <c r="G1026" s="76">
        <v>1200000</v>
      </c>
      <c r="H1026" s="76">
        <v>1200000</v>
      </c>
      <c r="I1026" s="76">
        <v>1200000</v>
      </c>
      <c r="J1026" s="76">
        <v>1200000</v>
      </c>
      <c r="K1026" s="76">
        <v>45000</v>
      </c>
      <c r="L1026" s="77">
        <f t="shared" si="509"/>
        <v>3.75</v>
      </c>
      <c r="M1026" s="76">
        <v>1200000</v>
      </c>
      <c r="N1026" s="76">
        <v>1200000</v>
      </c>
      <c r="O1026" s="76">
        <v>100000</v>
      </c>
      <c r="P1026" s="76">
        <f t="shared" si="515"/>
        <v>100000</v>
      </c>
      <c r="Q1026" s="76">
        <v>1200000</v>
      </c>
      <c r="R1026" s="76">
        <v>200000</v>
      </c>
      <c r="S1026" s="76">
        <f t="shared" si="517"/>
        <v>200000</v>
      </c>
      <c r="T1026" s="76">
        <v>200000</v>
      </c>
      <c r="U1026" s="76">
        <f t="shared" si="518"/>
        <v>200000</v>
      </c>
    </row>
    <row r="1027" spans="1:25" s="23" customFormat="1" ht="15.75" hidden="1" x14ac:dyDescent="0.2">
      <c r="A1027" s="24" t="s">
        <v>75</v>
      </c>
      <c r="B1027" s="25">
        <v>52</v>
      </c>
      <c r="C1027" s="52" t="s">
        <v>25</v>
      </c>
      <c r="D1027" s="42">
        <v>323</v>
      </c>
      <c r="E1027" s="20"/>
      <c r="F1027" s="20"/>
      <c r="G1027" s="57">
        <f>SUM(G1028)</f>
        <v>50000</v>
      </c>
      <c r="H1027" s="57">
        <f t="shared" ref="H1027:U1027" si="523">SUM(H1028)</f>
        <v>0</v>
      </c>
      <c r="I1027" s="57">
        <f t="shared" si="523"/>
        <v>50000</v>
      </c>
      <c r="J1027" s="57">
        <f t="shared" si="523"/>
        <v>0</v>
      </c>
      <c r="K1027" s="57">
        <f t="shared" si="523"/>
        <v>0</v>
      </c>
      <c r="L1027" s="78">
        <f t="shared" si="509"/>
        <v>0</v>
      </c>
      <c r="M1027" s="57">
        <f t="shared" si="523"/>
        <v>50000</v>
      </c>
      <c r="N1027" s="57">
        <f t="shared" si="523"/>
        <v>0</v>
      </c>
      <c r="O1027" s="57">
        <f t="shared" si="523"/>
        <v>0</v>
      </c>
      <c r="P1027" s="57">
        <f t="shared" si="523"/>
        <v>0</v>
      </c>
      <c r="Q1027" s="57">
        <f t="shared" si="523"/>
        <v>50000</v>
      </c>
      <c r="R1027" s="57">
        <f t="shared" si="523"/>
        <v>0</v>
      </c>
      <c r="S1027" s="57">
        <f t="shared" si="523"/>
        <v>0</v>
      </c>
      <c r="T1027" s="57">
        <f t="shared" si="523"/>
        <v>0</v>
      </c>
      <c r="U1027" s="57">
        <f t="shared" si="523"/>
        <v>0</v>
      </c>
      <c r="V1027" s="57"/>
      <c r="W1027" s="57"/>
      <c r="X1027" s="57"/>
      <c r="Y1027" s="12"/>
    </row>
    <row r="1028" spans="1:25" hidden="1" x14ac:dyDescent="0.2">
      <c r="A1028" s="28" t="s">
        <v>75</v>
      </c>
      <c r="B1028" s="29">
        <v>52</v>
      </c>
      <c r="C1028" s="53" t="s">
        <v>25</v>
      </c>
      <c r="D1028" s="56">
        <v>3232</v>
      </c>
      <c r="E1028" s="32" t="s">
        <v>118</v>
      </c>
      <c r="F1028" s="32"/>
      <c r="G1028" s="76">
        <v>50000</v>
      </c>
      <c r="H1028" s="101"/>
      <c r="I1028" s="76">
        <v>50000</v>
      </c>
      <c r="J1028" s="101"/>
      <c r="K1028" s="76">
        <v>0</v>
      </c>
      <c r="L1028" s="77">
        <f t="shared" si="509"/>
        <v>0</v>
      </c>
      <c r="M1028" s="76">
        <v>50000</v>
      </c>
      <c r="N1028" s="101"/>
      <c r="O1028" s="76"/>
      <c r="P1028" s="101"/>
      <c r="Q1028" s="76">
        <v>50000</v>
      </c>
      <c r="R1028" s="76"/>
      <c r="S1028" s="101"/>
      <c r="T1028" s="76"/>
      <c r="U1028" s="101"/>
    </row>
    <row r="1029" spans="1:25" s="23" customFormat="1" ht="15.75" hidden="1" x14ac:dyDescent="0.2">
      <c r="A1029" s="24" t="s">
        <v>75</v>
      </c>
      <c r="B1029" s="25">
        <v>52</v>
      </c>
      <c r="C1029" s="52" t="s">
        <v>25</v>
      </c>
      <c r="D1029" s="42">
        <v>412</v>
      </c>
      <c r="E1029" s="20"/>
      <c r="F1029" s="20"/>
      <c r="G1029" s="57">
        <f>SUM(G1030)</f>
        <v>50000</v>
      </c>
      <c r="H1029" s="57">
        <f t="shared" ref="H1029:U1029" si="524">SUM(H1030)</f>
        <v>0</v>
      </c>
      <c r="I1029" s="57">
        <f t="shared" si="524"/>
        <v>50000</v>
      </c>
      <c r="J1029" s="57">
        <f t="shared" si="524"/>
        <v>0</v>
      </c>
      <c r="K1029" s="57">
        <f t="shared" si="524"/>
        <v>254937.5</v>
      </c>
      <c r="L1029" s="78">
        <f t="shared" si="509"/>
        <v>509.875</v>
      </c>
      <c r="M1029" s="57">
        <f t="shared" si="524"/>
        <v>50000</v>
      </c>
      <c r="N1029" s="57">
        <f t="shared" si="524"/>
        <v>0</v>
      </c>
      <c r="O1029" s="57">
        <f t="shared" si="524"/>
        <v>100000</v>
      </c>
      <c r="P1029" s="57">
        <f t="shared" si="524"/>
        <v>0</v>
      </c>
      <c r="Q1029" s="57">
        <f t="shared" si="524"/>
        <v>50000</v>
      </c>
      <c r="R1029" s="57">
        <f t="shared" si="524"/>
        <v>100000</v>
      </c>
      <c r="S1029" s="57">
        <f t="shared" si="524"/>
        <v>0</v>
      </c>
      <c r="T1029" s="57">
        <f t="shared" si="524"/>
        <v>100000</v>
      </c>
      <c r="U1029" s="57">
        <f t="shared" si="524"/>
        <v>0</v>
      </c>
      <c r="V1029" s="57"/>
      <c r="W1029" s="57"/>
      <c r="X1029" s="57"/>
      <c r="Y1029" s="12"/>
    </row>
    <row r="1030" spans="1:25" hidden="1" x14ac:dyDescent="0.2">
      <c r="A1030" s="28" t="s">
        <v>75</v>
      </c>
      <c r="B1030" s="29">
        <v>52</v>
      </c>
      <c r="C1030" s="53" t="s">
        <v>25</v>
      </c>
      <c r="D1030" s="56" t="s">
        <v>82</v>
      </c>
      <c r="E1030" s="32" t="s">
        <v>4</v>
      </c>
      <c r="F1030" s="32"/>
      <c r="G1030" s="76">
        <v>50000</v>
      </c>
      <c r="H1030" s="101"/>
      <c r="I1030" s="76">
        <v>50000</v>
      </c>
      <c r="J1030" s="101"/>
      <c r="K1030" s="76">
        <v>254937.5</v>
      </c>
      <c r="L1030" s="77">
        <f t="shared" si="509"/>
        <v>509.875</v>
      </c>
      <c r="M1030" s="76">
        <v>50000</v>
      </c>
      <c r="N1030" s="101"/>
      <c r="O1030" s="76">
        <v>100000</v>
      </c>
      <c r="P1030" s="101"/>
      <c r="Q1030" s="76">
        <v>50000</v>
      </c>
      <c r="R1030" s="76">
        <v>100000</v>
      </c>
      <c r="S1030" s="101"/>
      <c r="T1030" s="76">
        <v>100000</v>
      </c>
      <c r="U1030" s="101"/>
    </row>
    <row r="1031" spans="1:25" ht="94.5" x14ac:dyDescent="0.2">
      <c r="A1031" s="387" t="s">
        <v>536</v>
      </c>
      <c r="B1031" s="387"/>
      <c r="C1031" s="387"/>
      <c r="D1031" s="387"/>
      <c r="E1031" s="20" t="s">
        <v>94</v>
      </c>
      <c r="F1031" s="51" t="s">
        <v>449</v>
      </c>
      <c r="G1031" s="55">
        <f>SUM(G1032)</f>
        <v>600000</v>
      </c>
      <c r="H1031" s="55">
        <f t="shared" ref="H1031:U1032" si="525">SUM(H1032)</f>
        <v>600000</v>
      </c>
      <c r="I1031" s="55">
        <f t="shared" si="525"/>
        <v>600000</v>
      </c>
      <c r="J1031" s="55">
        <f t="shared" si="525"/>
        <v>600000</v>
      </c>
      <c r="K1031" s="55">
        <f t="shared" si="525"/>
        <v>600000</v>
      </c>
      <c r="L1031" s="22">
        <f t="shared" si="509"/>
        <v>100</v>
      </c>
      <c r="M1031" s="55">
        <f t="shared" si="525"/>
        <v>600000</v>
      </c>
      <c r="N1031" s="55">
        <f t="shared" si="525"/>
        <v>600000</v>
      </c>
      <c r="O1031" s="55">
        <f t="shared" si="525"/>
        <v>600000</v>
      </c>
      <c r="P1031" s="55">
        <f t="shared" si="525"/>
        <v>600000</v>
      </c>
      <c r="Q1031" s="55">
        <f t="shared" si="525"/>
        <v>600000</v>
      </c>
      <c r="R1031" s="55">
        <f t="shared" si="525"/>
        <v>600000</v>
      </c>
      <c r="S1031" s="55">
        <f t="shared" si="525"/>
        <v>600000</v>
      </c>
      <c r="T1031" s="55">
        <f t="shared" si="525"/>
        <v>600000</v>
      </c>
      <c r="U1031" s="55">
        <f t="shared" si="525"/>
        <v>600000</v>
      </c>
    </row>
    <row r="1032" spans="1:25" s="23" customFormat="1" ht="15.75" hidden="1" x14ac:dyDescent="0.2">
      <c r="A1032" s="24" t="s">
        <v>97</v>
      </c>
      <c r="B1032" s="25">
        <v>11</v>
      </c>
      <c r="C1032" s="52" t="s">
        <v>25</v>
      </c>
      <c r="D1032" s="42">
        <v>412</v>
      </c>
      <c r="E1032" s="20"/>
      <c r="F1032" s="20"/>
      <c r="G1032" s="55">
        <f>SUM(G1033)</f>
        <v>600000</v>
      </c>
      <c r="H1032" s="55">
        <f t="shared" si="525"/>
        <v>600000</v>
      </c>
      <c r="I1032" s="55">
        <f t="shared" si="525"/>
        <v>600000</v>
      </c>
      <c r="J1032" s="55">
        <f t="shared" si="525"/>
        <v>600000</v>
      </c>
      <c r="K1032" s="55">
        <f t="shared" si="525"/>
        <v>600000</v>
      </c>
      <c r="L1032" s="22">
        <f t="shared" si="509"/>
        <v>100</v>
      </c>
      <c r="M1032" s="55">
        <f t="shared" si="525"/>
        <v>600000</v>
      </c>
      <c r="N1032" s="55">
        <f t="shared" si="525"/>
        <v>600000</v>
      </c>
      <c r="O1032" s="55">
        <f t="shared" si="525"/>
        <v>600000</v>
      </c>
      <c r="P1032" s="55">
        <f t="shared" si="525"/>
        <v>600000</v>
      </c>
      <c r="Q1032" s="55">
        <f t="shared" si="525"/>
        <v>600000</v>
      </c>
      <c r="R1032" s="55">
        <f t="shared" si="525"/>
        <v>600000</v>
      </c>
      <c r="S1032" s="55">
        <f t="shared" si="525"/>
        <v>600000</v>
      </c>
      <c r="T1032" s="55">
        <f t="shared" si="525"/>
        <v>600000</v>
      </c>
      <c r="U1032" s="55">
        <f t="shared" si="525"/>
        <v>600000</v>
      </c>
      <c r="V1032" s="57"/>
      <c r="W1032" s="57"/>
      <c r="X1032" s="57"/>
      <c r="Y1032" s="12"/>
    </row>
    <row r="1033" spans="1:25" hidden="1" x14ac:dyDescent="0.2">
      <c r="A1033" s="28" t="s">
        <v>97</v>
      </c>
      <c r="B1033" s="29">
        <v>11</v>
      </c>
      <c r="C1033" s="53" t="s">
        <v>25</v>
      </c>
      <c r="D1033" s="56" t="s">
        <v>82</v>
      </c>
      <c r="E1033" s="32" t="s">
        <v>4</v>
      </c>
      <c r="F1033" s="32"/>
      <c r="G1033" s="54">
        <v>600000</v>
      </c>
      <c r="H1033" s="54">
        <v>600000</v>
      </c>
      <c r="I1033" s="54">
        <v>600000</v>
      </c>
      <c r="J1033" s="54">
        <v>600000</v>
      </c>
      <c r="K1033" s="54">
        <v>600000</v>
      </c>
      <c r="L1033" s="33">
        <f t="shared" si="509"/>
        <v>100</v>
      </c>
      <c r="M1033" s="54">
        <v>600000</v>
      </c>
      <c r="N1033" s="54">
        <v>600000</v>
      </c>
      <c r="O1033" s="54">
        <v>600000</v>
      </c>
      <c r="P1033" s="54">
        <f>O1033</f>
        <v>600000</v>
      </c>
      <c r="Q1033" s="54">
        <v>600000</v>
      </c>
      <c r="R1033" s="54">
        <v>600000</v>
      </c>
      <c r="S1033" s="54">
        <f>R1033</f>
        <v>600000</v>
      </c>
      <c r="T1033" s="54">
        <v>600000</v>
      </c>
      <c r="U1033" s="54">
        <f>T1033</f>
        <v>600000</v>
      </c>
    </row>
    <row r="1034" spans="1:25" ht="94.5" x14ac:dyDescent="0.2">
      <c r="A1034" s="387" t="s">
        <v>537</v>
      </c>
      <c r="B1034" s="387"/>
      <c r="C1034" s="387"/>
      <c r="D1034" s="387"/>
      <c r="E1034" s="20" t="s">
        <v>312</v>
      </c>
      <c r="F1034" s="51" t="s">
        <v>449</v>
      </c>
      <c r="G1034" s="55">
        <f t="shared" ref="G1034:N1034" si="526">G1035+G1037+G1041+G1043+G1045+G1047+G1049+G1051</f>
        <v>500375</v>
      </c>
      <c r="H1034" s="55">
        <f t="shared" si="526"/>
        <v>500375</v>
      </c>
      <c r="I1034" s="55">
        <f t="shared" si="526"/>
        <v>500375</v>
      </c>
      <c r="J1034" s="55">
        <f t="shared" si="526"/>
        <v>500375</v>
      </c>
      <c r="K1034" s="55">
        <f t="shared" si="526"/>
        <v>321981.02</v>
      </c>
      <c r="L1034" s="22">
        <f t="shared" si="509"/>
        <v>64.347943042717972</v>
      </c>
      <c r="M1034" s="55">
        <f t="shared" si="526"/>
        <v>658875</v>
      </c>
      <c r="N1034" s="55">
        <f t="shared" si="526"/>
        <v>658875</v>
      </c>
      <c r="O1034" s="55">
        <f>O1035+O1037+O1041+O1043+O1045+O1047+O1049+O1051</f>
        <v>751000</v>
      </c>
      <c r="P1034" s="55">
        <f t="shared" ref="P1034:U1034" si="527">P1035+P1037+P1041+P1043+P1045+P1047+P1049+P1051</f>
        <v>751000</v>
      </c>
      <c r="Q1034" s="55">
        <f t="shared" si="527"/>
        <v>0</v>
      </c>
      <c r="R1034" s="55">
        <f t="shared" si="527"/>
        <v>0</v>
      </c>
      <c r="S1034" s="55">
        <f t="shared" si="527"/>
        <v>0</v>
      </c>
      <c r="T1034" s="55">
        <f t="shared" si="527"/>
        <v>0</v>
      </c>
      <c r="U1034" s="55">
        <f t="shared" si="527"/>
        <v>0</v>
      </c>
    </row>
    <row r="1035" spans="1:25" s="23" customFormat="1" ht="15.75" hidden="1" x14ac:dyDescent="0.2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5">
        <f>SUM(G1036)</f>
        <v>121000</v>
      </c>
      <c r="H1035" s="55">
        <f t="shared" ref="H1035:U1035" si="528">SUM(H1036)</f>
        <v>121000</v>
      </c>
      <c r="I1035" s="55">
        <f t="shared" si="528"/>
        <v>121000</v>
      </c>
      <c r="J1035" s="55">
        <f t="shared" si="528"/>
        <v>121000</v>
      </c>
      <c r="K1035" s="55">
        <f t="shared" si="528"/>
        <v>75262.5</v>
      </c>
      <c r="L1035" s="22">
        <f t="shared" si="509"/>
        <v>62.200413223140494</v>
      </c>
      <c r="M1035" s="55">
        <f t="shared" si="528"/>
        <v>121000</v>
      </c>
      <c r="N1035" s="55">
        <f t="shared" si="528"/>
        <v>121000</v>
      </c>
      <c r="O1035" s="55">
        <f t="shared" si="528"/>
        <v>0</v>
      </c>
      <c r="P1035" s="55">
        <f t="shared" si="528"/>
        <v>0</v>
      </c>
      <c r="Q1035" s="55">
        <f t="shared" si="528"/>
        <v>0</v>
      </c>
      <c r="R1035" s="55">
        <f t="shared" si="528"/>
        <v>0</v>
      </c>
      <c r="S1035" s="55">
        <f t="shared" si="528"/>
        <v>0</v>
      </c>
      <c r="T1035" s="55">
        <f t="shared" si="528"/>
        <v>0</v>
      </c>
      <c r="U1035" s="55">
        <f t="shared" si="528"/>
        <v>0</v>
      </c>
      <c r="V1035" s="57"/>
      <c r="W1035" s="57"/>
      <c r="X1035" s="57"/>
      <c r="Y1035" s="12"/>
    </row>
    <row r="1036" spans="1:25" hidden="1" x14ac:dyDescent="0.2">
      <c r="A1036" s="28" t="s">
        <v>311</v>
      </c>
      <c r="B1036" s="29">
        <v>11</v>
      </c>
      <c r="C1036" s="28" t="s">
        <v>25</v>
      </c>
      <c r="D1036" s="56" t="s">
        <v>158</v>
      </c>
      <c r="E1036" s="32" t="s">
        <v>110</v>
      </c>
      <c r="F1036" s="32"/>
      <c r="G1036" s="54">
        <v>121000</v>
      </c>
      <c r="H1036" s="54">
        <v>121000</v>
      </c>
      <c r="I1036" s="54">
        <v>121000</v>
      </c>
      <c r="J1036" s="54">
        <v>121000</v>
      </c>
      <c r="K1036" s="54">
        <v>75262.5</v>
      </c>
      <c r="L1036" s="33">
        <f t="shared" si="509"/>
        <v>62.200413223140494</v>
      </c>
      <c r="M1036" s="54">
        <v>121000</v>
      </c>
      <c r="N1036" s="54">
        <v>121000</v>
      </c>
      <c r="O1036" s="54"/>
      <c r="P1036" s="54">
        <f t="shared" ref="P1036:P1050" si="529">O1036</f>
        <v>0</v>
      </c>
      <c r="Q1036" s="54">
        <v>0</v>
      </c>
      <c r="R1036" s="54"/>
      <c r="S1036" s="54">
        <f t="shared" ref="S1036:S1050" si="530">R1036</f>
        <v>0</v>
      </c>
      <c r="T1036" s="54"/>
      <c r="U1036" s="54">
        <f t="shared" ref="U1036:U1050" si="531">T1036</f>
        <v>0</v>
      </c>
    </row>
    <row r="1037" spans="1:25" s="23" customFormat="1" ht="15.75" hidden="1" x14ac:dyDescent="0.2">
      <c r="A1037" s="24" t="s">
        <v>311</v>
      </c>
      <c r="B1037" s="25">
        <v>11</v>
      </c>
      <c r="C1037" s="24" t="s">
        <v>25</v>
      </c>
      <c r="D1037" s="42">
        <v>323</v>
      </c>
      <c r="E1037" s="20"/>
      <c r="F1037" s="20"/>
      <c r="G1037" s="55">
        <f>SUM(G1038:G1040)</f>
        <v>235375</v>
      </c>
      <c r="H1037" s="55">
        <f t="shared" ref="H1037:U1037" si="532">SUM(H1038:H1040)</f>
        <v>235375</v>
      </c>
      <c r="I1037" s="55">
        <f t="shared" si="532"/>
        <v>235375</v>
      </c>
      <c r="J1037" s="55">
        <f t="shared" si="532"/>
        <v>235375</v>
      </c>
      <c r="K1037" s="55">
        <f t="shared" si="532"/>
        <v>224218.52</v>
      </c>
      <c r="L1037" s="22">
        <f t="shared" si="509"/>
        <v>95.260125331917152</v>
      </c>
      <c r="M1037" s="55">
        <f t="shared" si="532"/>
        <v>515375</v>
      </c>
      <c r="N1037" s="55">
        <f t="shared" si="532"/>
        <v>515375</v>
      </c>
      <c r="O1037" s="55">
        <f t="shared" si="532"/>
        <v>0</v>
      </c>
      <c r="P1037" s="55">
        <f t="shared" si="532"/>
        <v>0</v>
      </c>
      <c r="Q1037" s="55">
        <f t="shared" si="532"/>
        <v>0</v>
      </c>
      <c r="R1037" s="55">
        <f t="shared" si="532"/>
        <v>0</v>
      </c>
      <c r="S1037" s="55">
        <f t="shared" si="532"/>
        <v>0</v>
      </c>
      <c r="T1037" s="55">
        <f t="shared" si="532"/>
        <v>0</v>
      </c>
      <c r="U1037" s="55">
        <f t="shared" si="532"/>
        <v>0</v>
      </c>
      <c r="V1037" s="57"/>
      <c r="W1037" s="57"/>
      <c r="X1037" s="57"/>
      <c r="Y1037" s="12"/>
    </row>
    <row r="1038" spans="1:25" hidden="1" x14ac:dyDescent="0.2">
      <c r="A1038" s="28" t="s">
        <v>311</v>
      </c>
      <c r="B1038" s="29">
        <v>11</v>
      </c>
      <c r="C1038" s="28" t="s">
        <v>25</v>
      </c>
      <c r="D1038" s="56">
        <v>3233</v>
      </c>
      <c r="E1038" s="32" t="s">
        <v>119</v>
      </c>
      <c r="F1038" s="32"/>
      <c r="G1038" s="54">
        <v>11250</v>
      </c>
      <c r="H1038" s="54">
        <v>11250</v>
      </c>
      <c r="I1038" s="54">
        <v>11250</v>
      </c>
      <c r="J1038" s="54">
        <v>11250</v>
      </c>
      <c r="K1038" s="54">
        <v>2715</v>
      </c>
      <c r="L1038" s="33">
        <f t="shared" si="509"/>
        <v>24.133333333333333</v>
      </c>
      <c r="M1038" s="54">
        <v>11250</v>
      </c>
      <c r="N1038" s="54">
        <v>11250</v>
      </c>
      <c r="O1038" s="54"/>
      <c r="P1038" s="54">
        <f t="shared" si="529"/>
        <v>0</v>
      </c>
      <c r="Q1038" s="54">
        <v>0</v>
      </c>
      <c r="R1038" s="54"/>
      <c r="S1038" s="54">
        <f t="shared" si="530"/>
        <v>0</v>
      </c>
      <c r="T1038" s="54"/>
      <c r="U1038" s="54">
        <f t="shared" si="531"/>
        <v>0</v>
      </c>
    </row>
    <row r="1039" spans="1:25" hidden="1" x14ac:dyDescent="0.2">
      <c r="A1039" s="28" t="s">
        <v>311</v>
      </c>
      <c r="B1039" s="29">
        <v>11</v>
      </c>
      <c r="C1039" s="28" t="s">
        <v>25</v>
      </c>
      <c r="D1039" s="56" t="s">
        <v>157</v>
      </c>
      <c r="E1039" s="32" t="s">
        <v>36</v>
      </c>
      <c r="F1039" s="32"/>
      <c r="G1039" s="54">
        <v>4125</v>
      </c>
      <c r="H1039" s="54">
        <v>4125</v>
      </c>
      <c r="I1039" s="54">
        <v>4125</v>
      </c>
      <c r="J1039" s="54">
        <v>4125</v>
      </c>
      <c r="K1039" s="54">
        <v>1503.52</v>
      </c>
      <c r="L1039" s="33">
        <f t="shared" si="509"/>
        <v>36.448969696969698</v>
      </c>
      <c r="M1039" s="54">
        <v>4125</v>
      </c>
      <c r="N1039" s="54">
        <v>4125</v>
      </c>
      <c r="O1039" s="54"/>
      <c r="P1039" s="54">
        <f t="shared" si="529"/>
        <v>0</v>
      </c>
      <c r="Q1039" s="54">
        <v>0</v>
      </c>
      <c r="R1039" s="54"/>
      <c r="S1039" s="54">
        <f t="shared" si="530"/>
        <v>0</v>
      </c>
      <c r="T1039" s="54"/>
      <c r="U1039" s="54">
        <f t="shared" si="531"/>
        <v>0</v>
      </c>
    </row>
    <row r="1040" spans="1:25" hidden="1" x14ac:dyDescent="0.2">
      <c r="A1040" s="28" t="s">
        <v>311</v>
      </c>
      <c r="B1040" s="29">
        <v>11</v>
      </c>
      <c r="C1040" s="28" t="s">
        <v>25</v>
      </c>
      <c r="D1040" s="56">
        <v>3238</v>
      </c>
      <c r="E1040" s="32" t="s">
        <v>122</v>
      </c>
      <c r="F1040" s="32"/>
      <c r="G1040" s="54">
        <v>220000</v>
      </c>
      <c r="H1040" s="54">
        <v>220000</v>
      </c>
      <c r="I1040" s="54">
        <v>220000</v>
      </c>
      <c r="J1040" s="54">
        <v>220000</v>
      </c>
      <c r="K1040" s="54">
        <v>220000</v>
      </c>
      <c r="L1040" s="33">
        <f t="shared" si="509"/>
        <v>100</v>
      </c>
      <c r="M1040" s="54">
        <v>500000</v>
      </c>
      <c r="N1040" s="54">
        <v>500000</v>
      </c>
      <c r="O1040" s="54"/>
      <c r="P1040" s="54">
        <f t="shared" si="529"/>
        <v>0</v>
      </c>
      <c r="Q1040" s="54">
        <v>0</v>
      </c>
      <c r="R1040" s="54"/>
      <c r="S1040" s="54">
        <f t="shared" si="530"/>
        <v>0</v>
      </c>
      <c r="T1040" s="54"/>
      <c r="U1040" s="54">
        <f t="shared" si="531"/>
        <v>0</v>
      </c>
    </row>
    <row r="1041" spans="1:25" s="23" customFormat="1" ht="15.75" hidden="1" x14ac:dyDescent="0.2">
      <c r="A1041" s="24" t="s">
        <v>311</v>
      </c>
      <c r="B1041" s="25">
        <v>11</v>
      </c>
      <c r="C1041" s="24" t="s">
        <v>25</v>
      </c>
      <c r="D1041" s="42">
        <v>329</v>
      </c>
      <c r="E1041" s="20"/>
      <c r="F1041" s="20"/>
      <c r="G1041" s="55">
        <f>SUM(G1042)</f>
        <v>22500</v>
      </c>
      <c r="H1041" s="55">
        <f t="shared" ref="H1041:U1041" si="533">SUM(H1042)</f>
        <v>22500</v>
      </c>
      <c r="I1041" s="55">
        <f t="shared" si="533"/>
        <v>22500</v>
      </c>
      <c r="J1041" s="55">
        <f t="shared" si="533"/>
        <v>22500</v>
      </c>
      <c r="K1041" s="55">
        <f t="shared" si="533"/>
        <v>22500</v>
      </c>
      <c r="L1041" s="22">
        <f t="shared" si="509"/>
        <v>100</v>
      </c>
      <c r="M1041" s="55">
        <f t="shared" si="533"/>
        <v>22500</v>
      </c>
      <c r="N1041" s="55">
        <f t="shared" si="533"/>
        <v>22500</v>
      </c>
      <c r="O1041" s="55">
        <f t="shared" si="533"/>
        <v>0</v>
      </c>
      <c r="P1041" s="55">
        <f t="shared" si="533"/>
        <v>0</v>
      </c>
      <c r="Q1041" s="55">
        <f t="shared" si="533"/>
        <v>0</v>
      </c>
      <c r="R1041" s="55">
        <f t="shared" si="533"/>
        <v>0</v>
      </c>
      <c r="S1041" s="55">
        <f t="shared" si="533"/>
        <v>0</v>
      </c>
      <c r="T1041" s="55">
        <f t="shared" si="533"/>
        <v>0</v>
      </c>
      <c r="U1041" s="55">
        <f t="shared" si="533"/>
        <v>0</v>
      </c>
      <c r="V1041" s="57"/>
      <c r="W1041" s="57"/>
      <c r="X1041" s="57"/>
      <c r="Y1041" s="12"/>
    </row>
    <row r="1042" spans="1:25" hidden="1" x14ac:dyDescent="0.2">
      <c r="A1042" s="28" t="s">
        <v>311</v>
      </c>
      <c r="B1042" s="29">
        <v>11</v>
      </c>
      <c r="C1042" s="28" t="s">
        <v>25</v>
      </c>
      <c r="D1042" s="56">
        <v>3293</v>
      </c>
      <c r="E1042" s="32" t="s">
        <v>124</v>
      </c>
      <c r="F1042" s="32"/>
      <c r="G1042" s="54">
        <v>22500</v>
      </c>
      <c r="H1042" s="54">
        <v>22500</v>
      </c>
      <c r="I1042" s="54">
        <v>22500</v>
      </c>
      <c r="J1042" s="54">
        <v>22500</v>
      </c>
      <c r="K1042" s="54">
        <v>22500</v>
      </c>
      <c r="L1042" s="33">
        <f t="shared" si="509"/>
        <v>100</v>
      </c>
      <c r="M1042" s="54">
        <v>22500</v>
      </c>
      <c r="N1042" s="54">
        <v>22500</v>
      </c>
      <c r="O1042" s="54"/>
      <c r="P1042" s="54">
        <f t="shared" si="529"/>
        <v>0</v>
      </c>
      <c r="Q1042" s="54">
        <v>0</v>
      </c>
      <c r="R1042" s="54"/>
      <c r="S1042" s="54">
        <f t="shared" si="530"/>
        <v>0</v>
      </c>
      <c r="T1042" s="54"/>
      <c r="U1042" s="54">
        <f t="shared" si="531"/>
        <v>0</v>
      </c>
    </row>
    <row r="1043" spans="1:25" s="23" customFormat="1" ht="15.75" hidden="1" x14ac:dyDescent="0.2">
      <c r="A1043" s="24" t="s">
        <v>311</v>
      </c>
      <c r="B1043" s="25">
        <v>11</v>
      </c>
      <c r="C1043" s="24" t="s">
        <v>25</v>
      </c>
      <c r="D1043" s="42">
        <v>422</v>
      </c>
      <c r="E1043" s="20"/>
      <c r="F1043" s="20"/>
      <c r="G1043" s="55">
        <f>SUM(G1044)</f>
        <v>121500</v>
      </c>
      <c r="H1043" s="55">
        <f t="shared" ref="H1043:U1043" si="534">SUM(H1044)</f>
        <v>121500</v>
      </c>
      <c r="I1043" s="55">
        <f t="shared" si="534"/>
        <v>121500</v>
      </c>
      <c r="J1043" s="55">
        <f t="shared" si="534"/>
        <v>121500</v>
      </c>
      <c r="K1043" s="55">
        <f t="shared" si="534"/>
        <v>0</v>
      </c>
      <c r="L1043" s="22">
        <f t="shared" si="509"/>
        <v>0</v>
      </c>
      <c r="M1043" s="55">
        <f t="shared" si="534"/>
        <v>0</v>
      </c>
      <c r="N1043" s="55">
        <f t="shared" si="534"/>
        <v>0</v>
      </c>
      <c r="O1043" s="55">
        <f t="shared" si="534"/>
        <v>0</v>
      </c>
      <c r="P1043" s="55">
        <f t="shared" si="534"/>
        <v>0</v>
      </c>
      <c r="Q1043" s="55">
        <f t="shared" si="534"/>
        <v>0</v>
      </c>
      <c r="R1043" s="55">
        <f t="shared" si="534"/>
        <v>0</v>
      </c>
      <c r="S1043" s="55">
        <f t="shared" si="534"/>
        <v>0</v>
      </c>
      <c r="T1043" s="55">
        <f t="shared" si="534"/>
        <v>0</v>
      </c>
      <c r="U1043" s="55">
        <f t="shared" si="534"/>
        <v>0</v>
      </c>
      <c r="V1043" s="57"/>
      <c r="W1043" s="57"/>
      <c r="X1043" s="57"/>
      <c r="Y1043" s="12"/>
    </row>
    <row r="1044" spans="1:25" hidden="1" x14ac:dyDescent="0.2">
      <c r="A1044" s="28" t="s">
        <v>311</v>
      </c>
      <c r="B1044" s="29">
        <v>11</v>
      </c>
      <c r="C1044" s="28" t="s">
        <v>25</v>
      </c>
      <c r="D1044" s="56">
        <v>4222</v>
      </c>
      <c r="E1044" s="32" t="s">
        <v>130</v>
      </c>
      <c r="F1044" s="32"/>
      <c r="G1044" s="54">
        <v>121500</v>
      </c>
      <c r="H1044" s="54">
        <v>121500</v>
      </c>
      <c r="I1044" s="54">
        <v>121500</v>
      </c>
      <c r="J1044" s="54">
        <v>121500</v>
      </c>
      <c r="K1044" s="54">
        <v>0</v>
      </c>
      <c r="L1044" s="33">
        <f t="shared" si="509"/>
        <v>0</v>
      </c>
      <c r="M1044" s="54">
        <v>0</v>
      </c>
      <c r="N1044" s="54">
        <v>0</v>
      </c>
      <c r="O1044" s="54"/>
      <c r="P1044" s="54">
        <f t="shared" si="529"/>
        <v>0</v>
      </c>
      <c r="Q1044" s="54">
        <v>0</v>
      </c>
      <c r="R1044" s="54"/>
      <c r="S1044" s="54">
        <f t="shared" si="530"/>
        <v>0</v>
      </c>
      <c r="T1044" s="54"/>
      <c r="U1044" s="54">
        <f t="shared" si="531"/>
        <v>0</v>
      </c>
    </row>
    <row r="1045" spans="1:25" s="23" customFormat="1" ht="15.75" hidden="1" x14ac:dyDescent="0.2">
      <c r="A1045" s="24" t="s">
        <v>311</v>
      </c>
      <c r="B1045" s="25">
        <v>12</v>
      </c>
      <c r="C1045" s="24" t="s">
        <v>25</v>
      </c>
      <c r="D1045" s="42">
        <v>321</v>
      </c>
      <c r="E1045" s="20"/>
      <c r="F1045" s="20"/>
      <c r="G1045" s="55">
        <f>SUM(G1046)</f>
        <v>0</v>
      </c>
      <c r="H1045" s="55">
        <f t="shared" ref="H1045:U1045" si="535">SUM(H1046)</f>
        <v>0</v>
      </c>
      <c r="I1045" s="55">
        <f t="shared" si="535"/>
        <v>0</v>
      </c>
      <c r="J1045" s="55">
        <f t="shared" si="535"/>
        <v>0</v>
      </c>
      <c r="K1045" s="55">
        <f t="shared" si="535"/>
        <v>0</v>
      </c>
      <c r="L1045" s="22" t="str">
        <f t="shared" si="509"/>
        <v>-</v>
      </c>
      <c r="M1045" s="55">
        <f t="shared" si="535"/>
        <v>0</v>
      </c>
      <c r="N1045" s="55">
        <f t="shared" si="535"/>
        <v>0</v>
      </c>
      <c r="O1045" s="55">
        <f t="shared" si="535"/>
        <v>151000</v>
      </c>
      <c r="P1045" s="55">
        <f t="shared" si="535"/>
        <v>151000</v>
      </c>
      <c r="Q1045" s="55">
        <f t="shared" si="535"/>
        <v>0</v>
      </c>
      <c r="R1045" s="55">
        <f t="shared" si="535"/>
        <v>0</v>
      </c>
      <c r="S1045" s="55">
        <f t="shared" si="535"/>
        <v>0</v>
      </c>
      <c r="T1045" s="55">
        <f t="shared" si="535"/>
        <v>0</v>
      </c>
      <c r="U1045" s="55">
        <f t="shared" si="535"/>
        <v>0</v>
      </c>
      <c r="V1045" s="57"/>
      <c r="W1045" s="57"/>
      <c r="X1045" s="57"/>
      <c r="Y1045" s="12"/>
    </row>
    <row r="1046" spans="1:25" hidden="1" x14ac:dyDescent="0.2">
      <c r="A1046" s="43" t="s">
        <v>311</v>
      </c>
      <c r="B1046" s="44">
        <v>12</v>
      </c>
      <c r="C1046" s="43" t="s">
        <v>25</v>
      </c>
      <c r="D1046" s="73">
        <v>3211</v>
      </c>
      <c r="E1046" s="32" t="s">
        <v>110</v>
      </c>
      <c r="F1046" s="32"/>
      <c r="G1046" s="54"/>
      <c r="H1046" s="54"/>
      <c r="I1046" s="54"/>
      <c r="J1046" s="54"/>
      <c r="K1046" s="54"/>
      <c r="L1046" s="33" t="str">
        <f t="shared" si="509"/>
        <v>-</v>
      </c>
      <c r="M1046" s="54"/>
      <c r="N1046" s="54"/>
      <c r="O1046" s="54">
        <v>151000</v>
      </c>
      <c r="P1046" s="54">
        <f t="shared" si="529"/>
        <v>151000</v>
      </c>
      <c r="Q1046" s="54"/>
      <c r="R1046" s="54"/>
      <c r="S1046" s="54">
        <f t="shared" si="530"/>
        <v>0</v>
      </c>
      <c r="T1046" s="54"/>
      <c r="U1046" s="54">
        <f t="shared" si="531"/>
        <v>0</v>
      </c>
    </row>
    <row r="1047" spans="1:25" s="23" customFormat="1" ht="15.75" hidden="1" x14ac:dyDescent="0.2">
      <c r="A1047" s="24" t="s">
        <v>311</v>
      </c>
      <c r="B1047" s="25">
        <v>12</v>
      </c>
      <c r="C1047" s="24" t="s">
        <v>25</v>
      </c>
      <c r="D1047" s="42">
        <v>323</v>
      </c>
      <c r="E1047" s="20"/>
      <c r="F1047" s="20"/>
      <c r="G1047" s="55">
        <f>SUM(G1048)</f>
        <v>0</v>
      </c>
      <c r="H1047" s="55">
        <f t="shared" ref="H1047:U1047" si="536">SUM(H1048)</f>
        <v>0</v>
      </c>
      <c r="I1047" s="55">
        <f t="shared" si="536"/>
        <v>0</v>
      </c>
      <c r="J1047" s="55">
        <f t="shared" si="536"/>
        <v>0</v>
      </c>
      <c r="K1047" s="55">
        <f t="shared" si="536"/>
        <v>0</v>
      </c>
      <c r="L1047" s="22" t="str">
        <f t="shared" si="509"/>
        <v>-</v>
      </c>
      <c r="M1047" s="55">
        <f t="shared" si="536"/>
        <v>0</v>
      </c>
      <c r="N1047" s="55">
        <f t="shared" si="536"/>
        <v>0</v>
      </c>
      <c r="O1047" s="55">
        <f t="shared" si="536"/>
        <v>460000</v>
      </c>
      <c r="P1047" s="55">
        <f t="shared" si="536"/>
        <v>460000</v>
      </c>
      <c r="Q1047" s="55">
        <f t="shared" si="536"/>
        <v>0</v>
      </c>
      <c r="R1047" s="55">
        <f t="shared" si="536"/>
        <v>0</v>
      </c>
      <c r="S1047" s="55">
        <f t="shared" si="536"/>
        <v>0</v>
      </c>
      <c r="T1047" s="55">
        <f t="shared" si="536"/>
        <v>0</v>
      </c>
      <c r="U1047" s="55">
        <f t="shared" si="536"/>
        <v>0</v>
      </c>
      <c r="V1047" s="57"/>
      <c r="W1047" s="57"/>
      <c r="X1047" s="57"/>
      <c r="Y1047" s="12"/>
    </row>
    <row r="1048" spans="1:25" hidden="1" x14ac:dyDescent="0.2">
      <c r="A1048" s="43" t="s">
        <v>311</v>
      </c>
      <c r="B1048" s="44">
        <v>12</v>
      </c>
      <c r="C1048" s="43" t="s">
        <v>25</v>
      </c>
      <c r="D1048" s="73">
        <v>3237</v>
      </c>
      <c r="E1048" s="32" t="s">
        <v>36</v>
      </c>
      <c r="F1048" s="32"/>
      <c r="G1048" s="54"/>
      <c r="H1048" s="54"/>
      <c r="I1048" s="54"/>
      <c r="J1048" s="54"/>
      <c r="K1048" s="54"/>
      <c r="L1048" s="33" t="str">
        <f t="shared" si="509"/>
        <v>-</v>
      </c>
      <c r="M1048" s="54"/>
      <c r="N1048" s="54"/>
      <c r="O1048" s="54">
        <v>460000</v>
      </c>
      <c r="P1048" s="54">
        <f t="shared" si="529"/>
        <v>460000</v>
      </c>
      <c r="Q1048" s="54"/>
      <c r="R1048" s="54"/>
      <c r="S1048" s="54">
        <f t="shared" si="530"/>
        <v>0</v>
      </c>
      <c r="T1048" s="54"/>
      <c r="U1048" s="54">
        <f t="shared" si="531"/>
        <v>0</v>
      </c>
    </row>
    <row r="1049" spans="1:25" s="23" customFormat="1" ht="15.75" hidden="1" x14ac:dyDescent="0.2">
      <c r="A1049" s="24" t="s">
        <v>311</v>
      </c>
      <c r="B1049" s="25">
        <v>12</v>
      </c>
      <c r="C1049" s="24" t="s">
        <v>25</v>
      </c>
      <c r="D1049" s="42">
        <v>329</v>
      </c>
      <c r="E1049" s="20"/>
      <c r="F1049" s="20"/>
      <c r="G1049" s="55">
        <f>SUM(G1050)</f>
        <v>0</v>
      </c>
      <c r="H1049" s="55">
        <f t="shared" ref="H1049:U1049" si="537">SUM(H1050)</f>
        <v>0</v>
      </c>
      <c r="I1049" s="55">
        <f t="shared" si="537"/>
        <v>0</v>
      </c>
      <c r="J1049" s="55">
        <f t="shared" si="537"/>
        <v>0</v>
      </c>
      <c r="K1049" s="55">
        <f t="shared" si="537"/>
        <v>0</v>
      </c>
      <c r="L1049" s="22" t="str">
        <f t="shared" si="509"/>
        <v>-</v>
      </c>
      <c r="M1049" s="55">
        <f t="shared" si="537"/>
        <v>0</v>
      </c>
      <c r="N1049" s="55">
        <f t="shared" si="537"/>
        <v>0</v>
      </c>
      <c r="O1049" s="55">
        <f t="shared" si="537"/>
        <v>15000</v>
      </c>
      <c r="P1049" s="55">
        <f t="shared" si="537"/>
        <v>15000</v>
      </c>
      <c r="Q1049" s="55">
        <f t="shared" si="537"/>
        <v>0</v>
      </c>
      <c r="R1049" s="55">
        <f t="shared" si="537"/>
        <v>0</v>
      </c>
      <c r="S1049" s="55">
        <f t="shared" si="537"/>
        <v>0</v>
      </c>
      <c r="T1049" s="55">
        <f t="shared" si="537"/>
        <v>0</v>
      </c>
      <c r="U1049" s="55">
        <f t="shared" si="537"/>
        <v>0</v>
      </c>
      <c r="V1049" s="57"/>
      <c r="W1049" s="57"/>
      <c r="X1049" s="57"/>
      <c r="Y1049" s="12"/>
    </row>
    <row r="1050" spans="1:25" hidden="1" x14ac:dyDescent="0.2">
      <c r="A1050" s="43" t="s">
        <v>311</v>
      </c>
      <c r="B1050" s="44">
        <v>12</v>
      </c>
      <c r="C1050" s="43" t="s">
        <v>25</v>
      </c>
      <c r="D1050" s="73">
        <v>3293</v>
      </c>
      <c r="E1050" s="32" t="s">
        <v>124</v>
      </c>
      <c r="F1050" s="32"/>
      <c r="G1050" s="54"/>
      <c r="H1050" s="54"/>
      <c r="I1050" s="54"/>
      <c r="J1050" s="54"/>
      <c r="K1050" s="54"/>
      <c r="L1050" s="33" t="str">
        <f t="shared" si="509"/>
        <v>-</v>
      </c>
      <c r="M1050" s="54"/>
      <c r="N1050" s="54"/>
      <c r="O1050" s="54">
        <v>15000</v>
      </c>
      <c r="P1050" s="54">
        <f t="shared" si="529"/>
        <v>15000</v>
      </c>
      <c r="Q1050" s="54"/>
      <c r="R1050" s="54"/>
      <c r="S1050" s="54">
        <f t="shared" si="530"/>
        <v>0</v>
      </c>
      <c r="T1050" s="54"/>
      <c r="U1050" s="54">
        <f t="shared" si="531"/>
        <v>0</v>
      </c>
    </row>
    <row r="1051" spans="1:25" ht="15.75" hidden="1" x14ac:dyDescent="0.2">
      <c r="A1051" s="141" t="s">
        <v>311</v>
      </c>
      <c r="B1051" s="142">
        <v>12</v>
      </c>
      <c r="C1051" s="141" t="s">
        <v>25</v>
      </c>
      <c r="D1051" s="111">
        <v>422</v>
      </c>
      <c r="E1051" s="20"/>
      <c r="F1051" s="20"/>
      <c r="G1051" s="55">
        <f>G1052</f>
        <v>0</v>
      </c>
      <c r="H1051" s="55">
        <f t="shared" ref="H1051:U1051" si="538">H1052</f>
        <v>0</v>
      </c>
      <c r="I1051" s="55">
        <f t="shared" si="538"/>
        <v>0</v>
      </c>
      <c r="J1051" s="55">
        <f t="shared" si="538"/>
        <v>0</v>
      </c>
      <c r="K1051" s="55">
        <f t="shared" si="538"/>
        <v>0</v>
      </c>
      <c r="L1051" s="22" t="str">
        <f t="shared" si="509"/>
        <v>-</v>
      </c>
      <c r="M1051" s="55">
        <f t="shared" si="538"/>
        <v>0</v>
      </c>
      <c r="N1051" s="55">
        <f t="shared" si="538"/>
        <v>0</v>
      </c>
      <c r="O1051" s="55">
        <f t="shared" si="538"/>
        <v>125000</v>
      </c>
      <c r="P1051" s="55">
        <f t="shared" si="538"/>
        <v>125000</v>
      </c>
      <c r="Q1051" s="55">
        <f t="shared" si="538"/>
        <v>0</v>
      </c>
      <c r="R1051" s="55">
        <f t="shared" si="538"/>
        <v>0</v>
      </c>
      <c r="S1051" s="55">
        <f t="shared" si="538"/>
        <v>0</v>
      </c>
      <c r="T1051" s="55">
        <f t="shared" si="538"/>
        <v>0</v>
      </c>
      <c r="U1051" s="55">
        <f t="shared" si="538"/>
        <v>0</v>
      </c>
    </row>
    <row r="1052" spans="1:25" ht="15.75" hidden="1" x14ac:dyDescent="0.2">
      <c r="A1052" s="43" t="s">
        <v>311</v>
      </c>
      <c r="B1052" s="44">
        <v>12</v>
      </c>
      <c r="C1052" s="43" t="s">
        <v>25</v>
      </c>
      <c r="D1052" s="73">
        <v>4222</v>
      </c>
      <c r="E1052" s="32" t="s">
        <v>130</v>
      </c>
      <c r="F1052" s="32"/>
      <c r="G1052" s="54"/>
      <c r="H1052" s="54"/>
      <c r="I1052" s="54"/>
      <c r="J1052" s="54"/>
      <c r="K1052" s="54"/>
      <c r="L1052" s="22" t="str">
        <f t="shared" si="509"/>
        <v>-</v>
      </c>
      <c r="M1052" s="54"/>
      <c r="N1052" s="54"/>
      <c r="O1052" s="54">
        <v>125000</v>
      </c>
      <c r="P1052" s="54">
        <f>O1052</f>
        <v>125000</v>
      </c>
      <c r="Q1052" s="54"/>
      <c r="R1052" s="54"/>
      <c r="S1052" s="54">
        <f>R1052</f>
        <v>0</v>
      </c>
      <c r="T1052" s="54"/>
      <c r="U1052" s="54">
        <f>T1052</f>
        <v>0</v>
      </c>
    </row>
    <row r="1053" spans="1:25" s="23" customFormat="1" ht="15.75" x14ac:dyDescent="0.2">
      <c r="A1053" s="395" t="s">
        <v>415</v>
      </c>
      <c r="B1053" s="395"/>
      <c r="C1053" s="395"/>
      <c r="D1053" s="395"/>
      <c r="E1053" s="40" t="s">
        <v>421</v>
      </c>
      <c r="F1053" s="20"/>
      <c r="G1053" s="55">
        <f>SUM(G1054)</f>
        <v>0</v>
      </c>
      <c r="H1053" s="55">
        <f t="shared" ref="H1053:U1054" si="539">SUM(H1054)</f>
        <v>0</v>
      </c>
      <c r="I1053" s="55">
        <f t="shared" si="539"/>
        <v>0</v>
      </c>
      <c r="J1053" s="55">
        <f t="shared" si="539"/>
        <v>0</v>
      </c>
      <c r="K1053" s="55">
        <f t="shared" si="539"/>
        <v>0</v>
      </c>
      <c r="L1053" s="22" t="str">
        <f t="shared" si="509"/>
        <v>-</v>
      </c>
      <c r="M1053" s="55">
        <f t="shared" si="539"/>
        <v>0</v>
      </c>
      <c r="N1053" s="55">
        <f t="shared" si="539"/>
        <v>0</v>
      </c>
      <c r="O1053" s="55">
        <f t="shared" si="539"/>
        <v>0</v>
      </c>
      <c r="P1053" s="55">
        <f t="shared" si="539"/>
        <v>0</v>
      </c>
      <c r="Q1053" s="55">
        <f t="shared" si="539"/>
        <v>0</v>
      </c>
      <c r="R1053" s="55">
        <f t="shared" si="539"/>
        <v>0</v>
      </c>
      <c r="S1053" s="55">
        <f t="shared" si="539"/>
        <v>0</v>
      </c>
      <c r="T1053" s="55">
        <f t="shared" si="539"/>
        <v>0</v>
      </c>
      <c r="U1053" s="55">
        <f t="shared" si="539"/>
        <v>0</v>
      </c>
      <c r="V1053" s="57"/>
      <c r="W1053" s="57"/>
      <c r="X1053" s="57"/>
      <c r="Y1053" s="12"/>
    </row>
    <row r="1054" spans="1:25" s="23" customFormat="1" ht="15.75" hidden="1" x14ac:dyDescent="0.2">
      <c r="A1054" s="24"/>
      <c r="B1054" s="25">
        <v>11</v>
      </c>
      <c r="C1054" s="24"/>
      <c r="D1054" s="42">
        <v>412</v>
      </c>
      <c r="E1054" s="20"/>
      <c r="F1054" s="20"/>
      <c r="G1054" s="55">
        <f>SUM(G1055)</f>
        <v>0</v>
      </c>
      <c r="H1054" s="55">
        <f t="shared" si="539"/>
        <v>0</v>
      </c>
      <c r="I1054" s="55">
        <f t="shared" si="539"/>
        <v>0</v>
      </c>
      <c r="J1054" s="55">
        <f t="shared" si="539"/>
        <v>0</v>
      </c>
      <c r="K1054" s="55">
        <f t="shared" si="539"/>
        <v>0</v>
      </c>
      <c r="L1054" s="22" t="str">
        <f t="shared" si="509"/>
        <v>-</v>
      </c>
      <c r="M1054" s="55">
        <f t="shared" si="539"/>
        <v>0</v>
      </c>
      <c r="N1054" s="55">
        <f t="shared" si="539"/>
        <v>0</v>
      </c>
      <c r="O1054" s="55">
        <f t="shared" si="539"/>
        <v>0</v>
      </c>
      <c r="P1054" s="55">
        <f t="shared" si="539"/>
        <v>0</v>
      </c>
      <c r="Q1054" s="55">
        <f t="shared" si="539"/>
        <v>0</v>
      </c>
      <c r="R1054" s="55">
        <f t="shared" si="539"/>
        <v>0</v>
      </c>
      <c r="S1054" s="55">
        <f t="shared" si="539"/>
        <v>0</v>
      </c>
      <c r="T1054" s="55">
        <f t="shared" si="539"/>
        <v>0</v>
      </c>
      <c r="U1054" s="55">
        <f t="shared" si="539"/>
        <v>0</v>
      </c>
      <c r="V1054" s="57"/>
      <c r="W1054" s="57"/>
      <c r="X1054" s="57"/>
      <c r="Y1054" s="12"/>
    </row>
    <row r="1055" spans="1:25" s="67" customFormat="1" hidden="1" x14ac:dyDescent="0.2">
      <c r="A1055" s="43"/>
      <c r="B1055" s="44">
        <v>11</v>
      </c>
      <c r="C1055" s="43"/>
      <c r="D1055" s="73">
        <v>4126</v>
      </c>
      <c r="E1055" s="38"/>
      <c r="F1055" s="64"/>
      <c r="G1055" s="84"/>
      <c r="H1055" s="84"/>
      <c r="I1055" s="84"/>
      <c r="J1055" s="84"/>
      <c r="K1055" s="84"/>
      <c r="L1055" s="66" t="str">
        <f t="shared" si="509"/>
        <v>-</v>
      </c>
      <c r="M1055" s="84"/>
      <c r="N1055" s="84"/>
      <c r="O1055" s="54"/>
      <c r="P1055" s="54">
        <f>O1055</f>
        <v>0</v>
      </c>
      <c r="Q1055" s="54"/>
      <c r="R1055" s="54"/>
      <c r="S1055" s="54">
        <f>R1055</f>
        <v>0</v>
      </c>
      <c r="T1055" s="54"/>
      <c r="U1055" s="54">
        <f>T1055</f>
        <v>0</v>
      </c>
      <c r="V1055" s="127"/>
      <c r="W1055" s="127"/>
      <c r="X1055" s="127"/>
      <c r="Y1055" s="136"/>
    </row>
    <row r="1056" spans="1:25" s="23" customFormat="1" ht="15.75" x14ac:dyDescent="0.2">
      <c r="A1056" s="395" t="s">
        <v>415</v>
      </c>
      <c r="B1056" s="395"/>
      <c r="C1056" s="395"/>
      <c r="D1056" s="395"/>
      <c r="E1056" s="40" t="s">
        <v>424</v>
      </c>
      <c r="F1056" s="20"/>
      <c r="G1056" s="55">
        <f>G1057+G1059</f>
        <v>0</v>
      </c>
      <c r="H1056" s="55"/>
      <c r="I1056" s="55"/>
      <c r="J1056" s="55"/>
      <c r="K1056" s="55"/>
      <c r="L1056" s="22" t="str">
        <f t="shared" si="509"/>
        <v>-</v>
      </c>
      <c r="M1056" s="55"/>
      <c r="N1056" s="55"/>
      <c r="O1056" s="55">
        <f>O1058+O1060</f>
        <v>0</v>
      </c>
      <c r="P1056" s="55">
        <f t="shared" ref="P1056:U1056" si="540">P1058+P1060</f>
        <v>0</v>
      </c>
      <c r="Q1056" s="55">
        <f t="shared" si="540"/>
        <v>0</v>
      </c>
      <c r="R1056" s="55">
        <f t="shared" si="540"/>
        <v>0</v>
      </c>
      <c r="S1056" s="55">
        <f t="shared" si="540"/>
        <v>0</v>
      </c>
      <c r="T1056" s="55">
        <f t="shared" si="540"/>
        <v>0</v>
      </c>
      <c r="U1056" s="55">
        <f t="shared" si="540"/>
        <v>0</v>
      </c>
      <c r="V1056" s="57"/>
      <c r="W1056" s="57"/>
      <c r="X1056" s="57"/>
      <c r="Y1056" s="12"/>
    </row>
    <row r="1057" spans="1:25" s="23" customFormat="1" ht="15.75" hidden="1" x14ac:dyDescent="0.2">
      <c r="A1057" s="24"/>
      <c r="B1057" s="25">
        <v>11</v>
      </c>
      <c r="C1057" s="24"/>
      <c r="D1057" s="42">
        <v>412</v>
      </c>
      <c r="E1057" s="20"/>
      <c r="F1057" s="20"/>
      <c r="G1057" s="55">
        <f>SUM(G1058)</f>
        <v>0</v>
      </c>
      <c r="H1057" s="55">
        <f t="shared" ref="H1057:U1057" si="541">SUM(H1058)</f>
        <v>0</v>
      </c>
      <c r="I1057" s="55">
        <f t="shared" si="541"/>
        <v>0</v>
      </c>
      <c r="J1057" s="55">
        <f t="shared" si="541"/>
        <v>0</v>
      </c>
      <c r="K1057" s="55">
        <f t="shared" si="541"/>
        <v>0</v>
      </c>
      <c r="L1057" s="22" t="str">
        <f t="shared" si="509"/>
        <v>-</v>
      </c>
      <c r="M1057" s="55">
        <f t="shared" si="541"/>
        <v>0</v>
      </c>
      <c r="N1057" s="55">
        <f t="shared" si="541"/>
        <v>0</v>
      </c>
      <c r="O1057" s="55">
        <f t="shared" si="541"/>
        <v>0</v>
      </c>
      <c r="P1057" s="55">
        <f t="shared" si="541"/>
        <v>0</v>
      </c>
      <c r="Q1057" s="55">
        <f t="shared" si="541"/>
        <v>0</v>
      </c>
      <c r="R1057" s="55">
        <f t="shared" si="541"/>
        <v>0</v>
      </c>
      <c r="S1057" s="55">
        <f t="shared" si="541"/>
        <v>0</v>
      </c>
      <c r="T1057" s="55">
        <f t="shared" si="541"/>
        <v>0</v>
      </c>
      <c r="U1057" s="55">
        <f t="shared" si="541"/>
        <v>0</v>
      </c>
      <c r="V1057" s="57"/>
      <c r="W1057" s="57"/>
      <c r="X1057" s="57"/>
      <c r="Y1057" s="12"/>
    </row>
    <row r="1058" spans="1:25" hidden="1" x14ac:dyDescent="0.2">
      <c r="A1058" s="43"/>
      <c r="B1058" s="44">
        <v>11</v>
      </c>
      <c r="C1058" s="43"/>
      <c r="D1058" s="73" t="s">
        <v>431</v>
      </c>
      <c r="E1058" s="38"/>
      <c r="F1058" s="32"/>
      <c r="G1058" s="54"/>
      <c r="H1058" s="54"/>
      <c r="I1058" s="54"/>
      <c r="J1058" s="54"/>
      <c r="K1058" s="54"/>
      <c r="L1058" s="33" t="str">
        <f t="shared" si="509"/>
        <v>-</v>
      </c>
      <c r="M1058" s="54"/>
      <c r="N1058" s="54"/>
      <c r="O1058" s="54"/>
      <c r="P1058" s="54">
        <f>O1058</f>
        <v>0</v>
      </c>
      <c r="Q1058" s="54"/>
      <c r="R1058" s="54">
        <v>0</v>
      </c>
      <c r="S1058" s="54">
        <f>R1058</f>
        <v>0</v>
      </c>
      <c r="T1058" s="54">
        <v>0</v>
      </c>
      <c r="U1058" s="54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2">
        <v>421</v>
      </c>
      <c r="E1059" s="20"/>
      <c r="F1059" s="20"/>
      <c r="G1059" s="55">
        <f>SUM(G1060)</f>
        <v>0</v>
      </c>
      <c r="H1059" s="55">
        <f t="shared" ref="H1059:U1059" si="542">SUM(H1060)</f>
        <v>0</v>
      </c>
      <c r="I1059" s="55">
        <f t="shared" si="542"/>
        <v>0</v>
      </c>
      <c r="J1059" s="55">
        <f t="shared" si="542"/>
        <v>0</v>
      </c>
      <c r="K1059" s="55">
        <f t="shared" si="542"/>
        <v>0</v>
      </c>
      <c r="L1059" s="22" t="str">
        <f t="shared" si="509"/>
        <v>-</v>
      </c>
      <c r="M1059" s="55">
        <f t="shared" si="542"/>
        <v>0</v>
      </c>
      <c r="N1059" s="55">
        <f t="shared" si="542"/>
        <v>0</v>
      </c>
      <c r="O1059" s="55">
        <f t="shared" si="542"/>
        <v>0</v>
      </c>
      <c r="P1059" s="55">
        <f t="shared" si="542"/>
        <v>0</v>
      </c>
      <c r="Q1059" s="55">
        <f t="shared" si="542"/>
        <v>0</v>
      </c>
      <c r="R1059" s="55">
        <f t="shared" si="542"/>
        <v>0</v>
      </c>
      <c r="S1059" s="55">
        <f t="shared" si="542"/>
        <v>0</v>
      </c>
      <c r="T1059" s="55">
        <f t="shared" si="542"/>
        <v>0</v>
      </c>
      <c r="U1059" s="55">
        <f t="shared" si="542"/>
        <v>0</v>
      </c>
      <c r="V1059" s="57"/>
      <c r="W1059" s="57"/>
      <c r="X1059" s="57"/>
      <c r="Y1059" s="12"/>
    </row>
    <row r="1060" spans="1:25" hidden="1" x14ac:dyDescent="0.2">
      <c r="A1060" s="43"/>
      <c r="B1060" s="44">
        <v>11</v>
      </c>
      <c r="C1060" s="43"/>
      <c r="D1060" s="73">
        <v>4214</v>
      </c>
      <c r="E1060" s="38" t="s">
        <v>154</v>
      </c>
      <c r="F1060" s="32"/>
      <c r="G1060" s="54"/>
      <c r="H1060" s="54"/>
      <c r="I1060" s="54"/>
      <c r="J1060" s="54"/>
      <c r="K1060" s="54"/>
      <c r="L1060" s="33" t="str">
        <f t="shared" si="509"/>
        <v>-</v>
      </c>
      <c r="M1060" s="54"/>
      <c r="N1060" s="54"/>
      <c r="O1060" s="54"/>
      <c r="P1060" s="54">
        <f>O1060</f>
        <v>0</v>
      </c>
      <c r="Q1060" s="54"/>
      <c r="R1060" s="54"/>
      <c r="S1060" s="54">
        <f>R1060</f>
        <v>0</v>
      </c>
      <c r="T1060" s="54"/>
      <c r="U1060" s="54">
        <f>T1060</f>
        <v>0</v>
      </c>
    </row>
    <row r="1061" spans="1:25" s="23" customFormat="1" ht="31.5" x14ac:dyDescent="0.2">
      <c r="A1061" s="395" t="s">
        <v>415</v>
      </c>
      <c r="B1061" s="395"/>
      <c r="C1061" s="395"/>
      <c r="D1061" s="395"/>
      <c r="E1061" s="40" t="s">
        <v>425</v>
      </c>
      <c r="F1061" s="20"/>
      <c r="G1061" s="55">
        <f>G1062+G1064</f>
        <v>0</v>
      </c>
      <c r="H1061" s="55"/>
      <c r="I1061" s="55"/>
      <c r="J1061" s="55"/>
      <c r="K1061" s="55"/>
      <c r="L1061" s="22" t="str">
        <f t="shared" si="509"/>
        <v>-</v>
      </c>
      <c r="M1061" s="55"/>
      <c r="N1061" s="55"/>
      <c r="O1061" s="55">
        <f>O1063+O1065</f>
        <v>0</v>
      </c>
      <c r="P1061" s="55">
        <f t="shared" ref="P1061:U1061" si="543">P1063+P1065</f>
        <v>0</v>
      </c>
      <c r="Q1061" s="55">
        <f t="shared" si="543"/>
        <v>0</v>
      </c>
      <c r="R1061" s="55">
        <f t="shared" si="543"/>
        <v>0</v>
      </c>
      <c r="S1061" s="55">
        <f t="shared" si="543"/>
        <v>0</v>
      </c>
      <c r="T1061" s="55">
        <f t="shared" si="543"/>
        <v>0</v>
      </c>
      <c r="U1061" s="55">
        <f t="shared" si="543"/>
        <v>0</v>
      </c>
      <c r="V1061" s="57"/>
      <c r="W1061" s="57"/>
      <c r="X1061" s="57"/>
      <c r="Y1061" s="12"/>
    </row>
    <row r="1062" spans="1:25" s="23" customFormat="1" ht="15.75" hidden="1" x14ac:dyDescent="0.2">
      <c r="A1062" s="24"/>
      <c r="B1062" s="25">
        <v>11</v>
      </c>
      <c r="C1062" s="24"/>
      <c r="D1062" s="42">
        <v>412</v>
      </c>
      <c r="E1062" s="20"/>
      <c r="F1062" s="20"/>
      <c r="G1062" s="55">
        <f>SUM(G1063)</f>
        <v>0</v>
      </c>
      <c r="H1062" s="55">
        <f t="shared" ref="H1062:U1062" si="544">SUM(H1063)</f>
        <v>0</v>
      </c>
      <c r="I1062" s="55">
        <f t="shared" si="544"/>
        <v>0</v>
      </c>
      <c r="J1062" s="55">
        <f t="shared" si="544"/>
        <v>0</v>
      </c>
      <c r="K1062" s="55">
        <f t="shared" si="544"/>
        <v>0</v>
      </c>
      <c r="L1062" s="22" t="str">
        <f t="shared" si="509"/>
        <v>-</v>
      </c>
      <c r="M1062" s="55">
        <f t="shared" si="544"/>
        <v>0</v>
      </c>
      <c r="N1062" s="55">
        <f t="shared" si="544"/>
        <v>0</v>
      </c>
      <c r="O1062" s="55">
        <f t="shared" si="544"/>
        <v>0</v>
      </c>
      <c r="P1062" s="55">
        <f t="shared" si="544"/>
        <v>0</v>
      </c>
      <c r="Q1062" s="55">
        <f t="shared" si="544"/>
        <v>0</v>
      </c>
      <c r="R1062" s="55">
        <f t="shared" si="544"/>
        <v>0</v>
      </c>
      <c r="S1062" s="55">
        <f t="shared" si="544"/>
        <v>0</v>
      </c>
      <c r="T1062" s="55">
        <f t="shared" si="544"/>
        <v>0</v>
      </c>
      <c r="U1062" s="55">
        <f t="shared" si="544"/>
        <v>0</v>
      </c>
      <c r="V1062" s="57"/>
      <c r="W1062" s="57"/>
      <c r="X1062" s="57"/>
      <c r="Y1062" s="12"/>
    </row>
    <row r="1063" spans="1:25" hidden="1" x14ac:dyDescent="0.2">
      <c r="A1063" s="43"/>
      <c r="B1063" s="44">
        <v>11</v>
      </c>
      <c r="C1063" s="43"/>
      <c r="D1063" s="73" t="s">
        <v>431</v>
      </c>
      <c r="E1063" s="38"/>
      <c r="F1063" s="32"/>
      <c r="G1063" s="54"/>
      <c r="H1063" s="54"/>
      <c r="I1063" s="54"/>
      <c r="J1063" s="54"/>
      <c r="K1063" s="54"/>
      <c r="L1063" s="33" t="str">
        <f t="shared" si="509"/>
        <v>-</v>
      </c>
      <c r="M1063" s="54"/>
      <c r="N1063" s="54"/>
      <c r="O1063" s="54"/>
      <c r="P1063" s="54">
        <f>O1063</f>
        <v>0</v>
      </c>
      <c r="Q1063" s="54"/>
      <c r="R1063" s="54">
        <v>0</v>
      </c>
      <c r="S1063" s="54">
        <f>R1063</f>
        <v>0</v>
      </c>
      <c r="T1063" s="54">
        <v>0</v>
      </c>
      <c r="U1063" s="54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2">
        <v>421</v>
      </c>
      <c r="E1064" s="20"/>
      <c r="F1064" s="20"/>
      <c r="G1064" s="55">
        <f>SUM(G1065)</f>
        <v>0</v>
      </c>
      <c r="H1064" s="55">
        <f t="shared" ref="H1064:U1064" si="545">SUM(H1065)</f>
        <v>0</v>
      </c>
      <c r="I1064" s="55">
        <f t="shared" si="545"/>
        <v>0</v>
      </c>
      <c r="J1064" s="55">
        <f t="shared" si="545"/>
        <v>0</v>
      </c>
      <c r="K1064" s="55">
        <f t="shared" si="545"/>
        <v>0</v>
      </c>
      <c r="L1064" s="22" t="str">
        <f t="shared" si="509"/>
        <v>-</v>
      </c>
      <c r="M1064" s="55">
        <f t="shared" si="545"/>
        <v>0</v>
      </c>
      <c r="N1064" s="55">
        <f t="shared" si="545"/>
        <v>0</v>
      </c>
      <c r="O1064" s="55">
        <f t="shared" si="545"/>
        <v>0</v>
      </c>
      <c r="P1064" s="55">
        <f t="shared" si="545"/>
        <v>0</v>
      </c>
      <c r="Q1064" s="55">
        <f t="shared" si="545"/>
        <v>0</v>
      </c>
      <c r="R1064" s="55">
        <f t="shared" si="545"/>
        <v>0</v>
      </c>
      <c r="S1064" s="55">
        <f t="shared" si="545"/>
        <v>0</v>
      </c>
      <c r="T1064" s="55">
        <f t="shared" si="545"/>
        <v>0</v>
      </c>
      <c r="U1064" s="55">
        <f t="shared" si="545"/>
        <v>0</v>
      </c>
      <c r="V1064" s="57"/>
      <c r="W1064" s="57"/>
      <c r="X1064" s="57"/>
      <c r="Y1064" s="12"/>
    </row>
    <row r="1065" spans="1:25" hidden="1" x14ac:dyDescent="0.2">
      <c r="A1065" s="43"/>
      <c r="B1065" s="44">
        <v>11</v>
      </c>
      <c r="C1065" s="43"/>
      <c r="D1065" s="73">
        <v>4214</v>
      </c>
      <c r="E1065" s="38"/>
      <c r="F1065" s="32"/>
      <c r="G1065" s="54"/>
      <c r="H1065" s="54"/>
      <c r="I1065" s="54"/>
      <c r="J1065" s="54"/>
      <c r="K1065" s="54"/>
      <c r="L1065" s="33" t="str">
        <f t="shared" si="509"/>
        <v>-</v>
      </c>
      <c r="M1065" s="54"/>
      <c r="N1065" s="54"/>
      <c r="O1065" s="54">
        <v>0</v>
      </c>
      <c r="P1065" s="54">
        <f>O1065</f>
        <v>0</v>
      </c>
      <c r="Q1065" s="54"/>
      <c r="R1065" s="54"/>
      <c r="S1065" s="54">
        <f>R1065</f>
        <v>0</v>
      </c>
      <c r="T1065" s="54"/>
      <c r="U1065" s="54">
        <f>T1065</f>
        <v>0</v>
      </c>
    </row>
    <row r="1066" spans="1:25" s="23" customFormat="1" ht="15.75" x14ac:dyDescent="0.2">
      <c r="A1066" s="395" t="s">
        <v>415</v>
      </c>
      <c r="B1066" s="395"/>
      <c r="C1066" s="395"/>
      <c r="D1066" s="395"/>
      <c r="E1066" s="40" t="s">
        <v>426</v>
      </c>
      <c r="F1066" s="20"/>
      <c r="G1066" s="55">
        <f>SUM(G1067)</f>
        <v>0</v>
      </c>
      <c r="H1066" s="55">
        <f t="shared" ref="H1066:U1067" si="546">SUM(H1067)</f>
        <v>0</v>
      </c>
      <c r="I1066" s="55">
        <f t="shared" si="546"/>
        <v>0</v>
      </c>
      <c r="J1066" s="55">
        <f t="shared" si="546"/>
        <v>0</v>
      </c>
      <c r="K1066" s="55">
        <f t="shared" si="546"/>
        <v>0</v>
      </c>
      <c r="L1066" s="22" t="str">
        <f t="shared" si="509"/>
        <v>-</v>
      </c>
      <c r="M1066" s="55">
        <f t="shared" si="546"/>
        <v>0</v>
      </c>
      <c r="N1066" s="55">
        <f t="shared" si="546"/>
        <v>0</v>
      </c>
      <c r="O1066" s="55">
        <f t="shared" si="546"/>
        <v>0</v>
      </c>
      <c r="P1066" s="55">
        <f t="shared" si="546"/>
        <v>0</v>
      </c>
      <c r="Q1066" s="55">
        <f t="shared" si="546"/>
        <v>0</v>
      </c>
      <c r="R1066" s="55">
        <f t="shared" si="546"/>
        <v>0</v>
      </c>
      <c r="S1066" s="55">
        <f t="shared" si="546"/>
        <v>0</v>
      </c>
      <c r="T1066" s="55">
        <f t="shared" si="546"/>
        <v>0</v>
      </c>
      <c r="U1066" s="55">
        <f t="shared" si="546"/>
        <v>0</v>
      </c>
      <c r="V1066" s="57"/>
      <c r="W1066" s="57"/>
      <c r="X1066" s="57"/>
      <c r="Y1066" s="12"/>
    </row>
    <row r="1067" spans="1:25" s="23" customFormat="1" ht="15.75" hidden="1" x14ac:dyDescent="0.2">
      <c r="A1067" s="24"/>
      <c r="B1067" s="25">
        <v>11</v>
      </c>
      <c r="C1067" s="24"/>
      <c r="D1067" s="42">
        <v>412</v>
      </c>
      <c r="E1067" s="20"/>
      <c r="F1067" s="20"/>
      <c r="G1067" s="55">
        <f>SUM(G1068)</f>
        <v>0</v>
      </c>
      <c r="H1067" s="55">
        <f t="shared" si="546"/>
        <v>0</v>
      </c>
      <c r="I1067" s="55">
        <f t="shared" si="546"/>
        <v>0</v>
      </c>
      <c r="J1067" s="55">
        <f t="shared" si="546"/>
        <v>0</v>
      </c>
      <c r="K1067" s="55">
        <f t="shared" si="546"/>
        <v>0</v>
      </c>
      <c r="L1067" s="22" t="str">
        <f t="shared" si="509"/>
        <v>-</v>
      </c>
      <c r="M1067" s="55">
        <f t="shared" si="546"/>
        <v>0</v>
      </c>
      <c r="N1067" s="55">
        <f t="shared" si="546"/>
        <v>0</v>
      </c>
      <c r="O1067" s="55">
        <f t="shared" si="546"/>
        <v>0</v>
      </c>
      <c r="P1067" s="55">
        <f t="shared" si="546"/>
        <v>0</v>
      </c>
      <c r="Q1067" s="55">
        <f t="shared" si="546"/>
        <v>0</v>
      </c>
      <c r="R1067" s="55">
        <f t="shared" si="546"/>
        <v>0</v>
      </c>
      <c r="S1067" s="55">
        <f t="shared" si="546"/>
        <v>0</v>
      </c>
      <c r="T1067" s="55">
        <f t="shared" si="546"/>
        <v>0</v>
      </c>
      <c r="U1067" s="55">
        <f t="shared" si="546"/>
        <v>0</v>
      </c>
      <c r="V1067" s="57"/>
      <c r="W1067" s="57"/>
      <c r="X1067" s="57"/>
      <c r="Y1067" s="12"/>
    </row>
    <row r="1068" spans="1:25" hidden="1" x14ac:dyDescent="0.2">
      <c r="A1068" s="43"/>
      <c r="B1068" s="44">
        <v>11</v>
      </c>
      <c r="C1068" s="43"/>
      <c r="D1068" s="73" t="s">
        <v>431</v>
      </c>
      <c r="E1068" s="38"/>
      <c r="F1068" s="32"/>
      <c r="G1068" s="54"/>
      <c r="H1068" s="54"/>
      <c r="I1068" s="54"/>
      <c r="J1068" s="54"/>
      <c r="K1068" s="54"/>
      <c r="L1068" s="33" t="str">
        <f t="shared" si="509"/>
        <v>-</v>
      </c>
      <c r="M1068" s="54"/>
      <c r="N1068" s="54"/>
      <c r="O1068" s="54"/>
      <c r="P1068" s="54">
        <f>O1068</f>
        <v>0</v>
      </c>
      <c r="Q1068" s="54"/>
      <c r="R1068" s="54"/>
      <c r="S1068" s="54">
        <f>R1068</f>
        <v>0</v>
      </c>
      <c r="T1068" s="54"/>
      <c r="U1068" s="54">
        <f>T1068</f>
        <v>0</v>
      </c>
    </row>
    <row r="1069" spans="1:25" s="23" customFormat="1" ht="31.5" x14ac:dyDescent="0.2">
      <c r="A1069" s="395" t="s">
        <v>415</v>
      </c>
      <c r="B1069" s="395"/>
      <c r="C1069" s="395"/>
      <c r="D1069" s="395"/>
      <c r="E1069" s="40" t="s">
        <v>427</v>
      </c>
      <c r="F1069" s="20"/>
      <c r="G1069" s="55">
        <f>SUM(G1070)</f>
        <v>0</v>
      </c>
      <c r="H1069" s="55">
        <f t="shared" ref="H1069:U1070" si="547">SUM(H1070)</f>
        <v>0</v>
      </c>
      <c r="I1069" s="55">
        <f t="shared" si="547"/>
        <v>0</v>
      </c>
      <c r="J1069" s="55">
        <f t="shared" si="547"/>
        <v>0</v>
      </c>
      <c r="K1069" s="55">
        <f t="shared" si="547"/>
        <v>0</v>
      </c>
      <c r="L1069" s="22" t="str">
        <f t="shared" si="509"/>
        <v>-</v>
      </c>
      <c r="M1069" s="55">
        <f t="shared" si="547"/>
        <v>0</v>
      </c>
      <c r="N1069" s="55">
        <f t="shared" si="547"/>
        <v>0</v>
      </c>
      <c r="O1069" s="55">
        <f t="shared" si="547"/>
        <v>0</v>
      </c>
      <c r="P1069" s="55">
        <f t="shared" si="547"/>
        <v>0</v>
      </c>
      <c r="Q1069" s="55">
        <f t="shared" si="547"/>
        <v>0</v>
      </c>
      <c r="R1069" s="55">
        <f t="shared" si="547"/>
        <v>0</v>
      </c>
      <c r="S1069" s="55">
        <f t="shared" si="547"/>
        <v>0</v>
      </c>
      <c r="T1069" s="55">
        <f t="shared" si="547"/>
        <v>0</v>
      </c>
      <c r="U1069" s="55">
        <f t="shared" si="547"/>
        <v>0</v>
      </c>
      <c r="V1069" s="57"/>
      <c r="W1069" s="57"/>
      <c r="X1069" s="57"/>
      <c r="Y1069" s="12"/>
    </row>
    <row r="1070" spans="1:25" s="23" customFormat="1" ht="15.75" hidden="1" x14ac:dyDescent="0.2">
      <c r="A1070" s="24"/>
      <c r="B1070" s="25">
        <v>11</v>
      </c>
      <c r="C1070" s="24"/>
      <c r="D1070" s="42">
        <v>421</v>
      </c>
      <c r="E1070" s="20"/>
      <c r="F1070" s="20"/>
      <c r="G1070" s="55">
        <f>SUM(G1071)</f>
        <v>0</v>
      </c>
      <c r="H1070" s="55">
        <f t="shared" si="547"/>
        <v>0</v>
      </c>
      <c r="I1070" s="55">
        <f t="shared" si="547"/>
        <v>0</v>
      </c>
      <c r="J1070" s="55">
        <f t="shared" si="547"/>
        <v>0</v>
      </c>
      <c r="K1070" s="55">
        <f t="shared" si="547"/>
        <v>0</v>
      </c>
      <c r="L1070" s="22" t="str">
        <f t="shared" si="509"/>
        <v>-</v>
      </c>
      <c r="M1070" s="55">
        <f t="shared" si="547"/>
        <v>0</v>
      </c>
      <c r="N1070" s="55">
        <f t="shared" si="547"/>
        <v>0</v>
      </c>
      <c r="O1070" s="55">
        <f t="shared" si="547"/>
        <v>0</v>
      </c>
      <c r="P1070" s="55">
        <f t="shared" si="547"/>
        <v>0</v>
      </c>
      <c r="Q1070" s="55">
        <f t="shared" si="547"/>
        <v>0</v>
      </c>
      <c r="R1070" s="55">
        <f t="shared" si="547"/>
        <v>0</v>
      </c>
      <c r="S1070" s="55">
        <f t="shared" si="547"/>
        <v>0</v>
      </c>
      <c r="T1070" s="55">
        <f t="shared" si="547"/>
        <v>0</v>
      </c>
      <c r="U1070" s="55">
        <f t="shared" si="547"/>
        <v>0</v>
      </c>
      <c r="V1070" s="57"/>
      <c r="W1070" s="57"/>
      <c r="X1070" s="57"/>
      <c r="Y1070" s="12"/>
    </row>
    <row r="1071" spans="1:25" hidden="1" x14ac:dyDescent="0.2">
      <c r="A1071" s="43"/>
      <c r="B1071" s="44">
        <v>11</v>
      </c>
      <c r="C1071" s="43"/>
      <c r="D1071" s="73">
        <v>4214</v>
      </c>
      <c r="E1071" s="38" t="s">
        <v>154</v>
      </c>
      <c r="F1071" s="32"/>
      <c r="G1071" s="54"/>
      <c r="H1071" s="54"/>
      <c r="I1071" s="54"/>
      <c r="J1071" s="54"/>
      <c r="K1071" s="54"/>
      <c r="L1071" s="33" t="str">
        <f t="shared" si="509"/>
        <v>-</v>
      </c>
      <c r="M1071" s="54"/>
      <c r="N1071" s="54"/>
      <c r="O1071" s="54">
        <v>0</v>
      </c>
      <c r="P1071" s="54">
        <f>O1071</f>
        <v>0</v>
      </c>
      <c r="Q1071" s="54"/>
      <c r="R1071" s="54">
        <v>0</v>
      </c>
      <c r="S1071" s="54">
        <f>R1071</f>
        <v>0</v>
      </c>
      <c r="T1071" s="54"/>
      <c r="U1071" s="54">
        <f>T1071</f>
        <v>0</v>
      </c>
    </row>
    <row r="1072" spans="1:25" s="23" customFormat="1" ht="15.75" x14ac:dyDescent="0.2">
      <c r="A1072" s="386" t="s">
        <v>186</v>
      </c>
      <c r="B1072" s="386"/>
      <c r="C1072" s="386"/>
      <c r="D1072" s="386"/>
      <c r="E1072" s="386"/>
      <c r="F1072" s="386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57"/>
      <c r="W1072" s="57"/>
      <c r="X1072" s="57"/>
      <c r="Y1072" s="12"/>
    </row>
    <row r="1073" spans="1:25" s="49" customFormat="1" ht="29.25" customHeight="1" x14ac:dyDescent="0.2">
      <c r="A1073" s="394" t="s">
        <v>333</v>
      </c>
      <c r="B1073" s="394"/>
      <c r="C1073" s="394"/>
      <c r="D1073" s="394"/>
      <c r="E1073" s="392" t="s">
        <v>184</v>
      </c>
      <c r="F1073" s="392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126"/>
      <c r="W1073" s="126"/>
      <c r="X1073" s="126"/>
      <c r="Y1073" s="135"/>
    </row>
    <row r="1074" spans="1:25" s="23" customFormat="1" ht="78.75" x14ac:dyDescent="0.2">
      <c r="A1074" s="387" t="s">
        <v>538</v>
      </c>
      <c r="B1074" s="387"/>
      <c r="C1074" s="387"/>
      <c r="D1074" s="387"/>
      <c r="E1074" s="20" t="s">
        <v>263</v>
      </c>
      <c r="F1074" s="51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57"/>
      <c r="W1074" s="57"/>
      <c r="X1074" s="57"/>
      <c r="Y1074" s="12"/>
    </row>
    <row r="1075" spans="1:25" s="23" customFormat="1" ht="15.75" hidden="1" x14ac:dyDescent="0.2">
      <c r="A1075" s="24" t="s">
        <v>227</v>
      </c>
      <c r="B1075" s="25">
        <v>11</v>
      </c>
      <c r="C1075" s="52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57">
        <v>2700000</v>
      </c>
      <c r="W1075" s="57"/>
      <c r="X1075" s="57"/>
      <c r="Y1075" s="12" t="s">
        <v>576</v>
      </c>
    </row>
    <row r="1076" spans="1:25" s="23" customFormat="1" ht="15.75" hidden="1" x14ac:dyDescent="0.2">
      <c r="A1076" s="28" t="s">
        <v>227</v>
      </c>
      <c r="B1076" s="29">
        <v>11</v>
      </c>
      <c r="C1076" s="53" t="s">
        <v>27</v>
      </c>
      <c r="D1076" s="56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57">
        <f>O1075+O1078+O1080</f>
        <v>2700000</v>
      </c>
      <c r="W1076" s="57"/>
      <c r="X1076" s="57"/>
      <c r="Y1076" s="12" t="s">
        <v>577</v>
      </c>
    </row>
    <row r="1077" spans="1:25" s="23" customFormat="1" ht="15.75" hidden="1" x14ac:dyDescent="0.2">
      <c r="A1077" s="28" t="s">
        <v>227</v>
      </c>
      <c r="B1077" s="29">
        <v>11</v>
      </c>
      <c r="C1077" s="53" t="s">
        <v>27</v>
      </c>
      <c r="D1077" s="56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76">
        <f>V1075-V1076</f>
        <v>0</v>
      </c>
      <c r="W1077" s="76"/>
      <c r="X1077" s="76"/>
      <c r="Y1077" s="75" t="s">
        <v>570</v>
      </c>
    </row>
    <row r="1078" spans="1:25" s="23" customFormat="1" ht="15.75" hidden="1" x14ac:dyDescent="0.2">
      <c r="A1078" s="24" t="s">
        <v>227</v>
      </c>
      <c r="B1078" s="25">
        <v>11</v>
      </c>
      <c r="C1078" s="52" t="s">
        <v>27</v>
      </c>
      <c r="D1078" s="42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57"/>
      <c r="W1078" s="57"/>
      <c r="X1078" s="57"/>
      <c r="Y1078" s="12"/>
    </row>
    <row r="1079" spans="1:25" s="23" customFormat="1" ht="15.75" hidden="1" x14ac:dyDescent="0.2">
      <c r="A1079" s="28" t="s">
        <v>227</v>
      </c>
      <c r="B1079" s="29">
        <v>11</v>
      </c>
      <c r="C1079" s="53" t="s">
        <v>27</v>
      </c>
      <c r="D1079" s="56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57"/>
      <c r="W1079" s="57"/>
      <c r="X1079" s="57"/>
      <c r="Y1079" s="12"/>
    </row>
    <row r="1080" spans="1:25" s="23" customFormat="1" ht="15.75" hidden="1" x14ac:dyDescent="0.2">
      <c r="A1080" s="24" t="s">
        <v>227</v>
      </c>
      <c r="B1080" s="25">
        <v>11</v>
      </c>
      <c r="C1080" s="52" t="s">
        <v>27</v>
      </c>
      <c r="D1080" s="42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57"/>
      <c r="W1080" s="57"/>
      <c r="X1080" s="57"/>
      <c r="Y1080" s="12"/>
    </row>
    <row r="1081" spans="1:25" s="23" customFormat="1" ht="15.75" hidden="1" x14ac:dyDescent="0.2">
      <c r="A1081" s="28" t="s">
        <v>227</v>
      </c>
      <c r="B1081" s="29">
        <v>11</v>
      </c>
      <c r="C1081" s="53" t="s">
        <v>27</v>
      </c>
      <c r="D1081" s="56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57"/>
      <c r="W1081" s="57"/>
      <c r="X1081" s="57"/>
      <c r="Y1081" s="12"/>
    </row>
    <row r="1082" spans="1:25" s="23" customFormat="1" ht="30" hidden="1" x14ac:dyDescent="0.2">
      <c r="A1082" s="28" t="s">
        <v>227</v>
      </c>
      <c r="B1082" s="29">
        <v>11</v>
      </c>
      <c r="C1082" s="53" t="s">
        <v>27</v>
      </c>
      <c r="D1082" s="56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57"/>
      <c r="W1082" s="57"/>
      <c r="X1082" s="57"/>
      <c r="Y1082" s="12"/>
    </row>
    <row r="1083" spans="1:25" s="23" customFormat="1" ht="15.75" hidden="1" x14ac:dyDescent="0.2">
      <c r="A1083" s="24" t="s">
        <v>227</v>
      </c>
      <c r="B1083" s="25">
        <v>11</v>
      </c>
      <c r="C1083" s="52" t="s">
        <v>27</v>
      </c>
      <c r="D1083" s="42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57"/>
      <c r="W1083" s="57"/>
      <c r="X1083" s="57"/>
      <c r="Y1083" s="12"/>
    </row>
    <row r="1084" spans="1:25" s="23" customFormat="1" ht="15.75" hidden="1" x14ac:dyDescent="0.2">
      <c r="A1084" s="28" t="s">
        <v>227</v>
      </c>
      <c r="B1084" s="29">
        <v>11</v>
      </c>
      <c r="C1084" s="53" t="s">
        <v>27</v>
      </c>
      <c r="D1084" s="56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57"/>
      <c r="W1084" s="57"/>
      <c r="X1084" s="57"/>
      <c r="Y1084" s="12"/>
    </row>
    <row r="1085" spans="1:25" s="23" customFormat="1" ht="30" hidden="1" x14ac:dyDescent="0.2">
      <c r="A1085" s="28" t="s">
        <v>227</v>
      </c>
      <c r="B1085" s="29">
        <v>11</v>
      </c>
      <c r="C1085" s="53" t="s">
        <v>27</v>
      </c>
      <c r="D1085" s="56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57"/>
      <c r="W1085" s="57"/>
      <c r="X1085" s="57"/>
      <c r="Y1085" s="12"/>
    </row>
    <row r="1086" spans="1:25" s="23" customFormat="1" ht="15.75" hidden="1" x14ac:dyDescent="0.2">
      <c r="A1086" s="28" t="s">
        <v>227</v>
      </c>
      <c r="B1086" s="29">
        <v>11</v>
      </c>
      <c r="C1086" s="53" t="s">
        <v>27</v>
      </c>
      <c r="D1086" s="56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57"/>
      <c r="W1086" s="57"/>
      <c r="X1086" s="57"/>
      <c r="Y1086" s="12"/>
    </row>
    <row r="1087" spans="1:25" s="23" customFormat="1" ht="15.75" hidden="1" x14ac:dyDescent="0.2">
      <c r="A1087" s="28" t="s">
        <v>227</v>
      </c>
      <c r="B1087" s="29">
        <v>11</v>
      </c>
      <c r="C1087" s="53" t="s">
        <v>27</v>
      </c>
      <c r="D1087" s="56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57"/>
      <c r="W1087" s="57"/>
      <c r="X1087" s="57"/>
      <c r="Y1087" s="12"/>
    </row>
    <row r="1088" spans="1:25" s="23" customFormat="1" ht="15.75" hidden="1" x14ac:dyDescent="0.2">
      <c r="A1088" s="24" t="s">
        <v>227</v>
      </c>
      <c r="B1088" s="25">
        <v>11</v>
      </c>
      <c r="C1088" s="52" t="s">
        <v>27</v>
      </c>
      <c r="D1088" s="42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57"/>
      <c r="W1088" s="57"/>
      <c r="X1088" s="57"/>
      <c r="Y1088" s="12"/>
    </row>
    <row r="1089" spans="1:25" s="23" customFormat="1" ht="15.75" hidden="1" x14ac:dyDescent="0.2">
      <c r="A1089" s="28" t="s">
        <v>227</v>
      </c>
      <c r="B1089" s="29">
        <v>11</v>
      </c>
      <c r="C1089" s="53" t="s">
        <v>27</v>
      </c>
      <c r="D1089" s="56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57"/>
      <c r="W1089" s="57"/>
      <c r="X1089" s="57"/>
      <c r="Y1089" s="12"/>
    </row>
    <row r="1090" spans="1:25" s="23" customFormat="1" ht="15.75" hidden="1" x14ac:dyDescent="0.2">
      <c r="A1090" s="28" t="s">
        <v>227</v>
      </c>
      <c r="B1090" s="29">
        <v>11</v>
      </c>
      <c r="C1090" s="53" t="s">
        <v>27</v>
      </c>
      <c r="D1090" s="56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57"/>
      <c r="W1090" s="57"/>
      <c r="X1090" s="57"/>
      <c r="Y1090" s="12"/>
    </row>
    <row r="1091" spans="1:25" s="23" customFormat="1" ht="15.75" hidden="1" x14ac:dyDescent="0.2">
      <c r="A1091" s="28" t="s">
        <v>227</v>
      </c>
      <c r="B1091" s="29">
        <v>11</v>
      </c>
      <c r="C1091" s="53" t="s">
        <v>27</v>
      </c>
      <c r="D1091" s="56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57"/>
      <c r="W1091" s="57"/>
      <c r="X1091" s="57"/>
      <c r="Y1091" s="12"/>
    </row>
    <row r="1092" spans="1:25" s="23" customFormat="1" ht="15.75" hidden="1" x14ac:dyDescent="0.2">
      <c r="A1092" s="24" t="s">
        <v>227</v>
      </c>
      <c r="B1092" s="25">
        <v>11</v>
      </c>
      <c r="C1092" s="52" t="s">
        <v>27</v>
      </c>
      <c r="D1092" s="42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57"/>
      <c r="W1092" s="57"/>
      <c r="X1092" s="57"/>
      <c r="Y1092" s="12"/>
    </row>
    <row r="1093" spans="1:25" s="23" customFormat="1" ht="15.75" hidden="1" x14ac:dyDescent="0.2">
      <c r="A1093" s="28" t="s">
        <v>227</v>
      </c>
      <c r="B1093" s="29">
        <v>11</v>
      </c>
      <c r="C1093" s="53" t="s">
        <v>27</v>
      </c>
      <c r="D1093" s="56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57"/>
      <c r="W1093" s="57"/>
      <c r="X1093" s="57"/>
      <c r="Y1093" s="12"/>
    </row>
    <row r="1094" spans="1:25" s="23" customFormat="1" ht="15.75" hidden="1" x14ac:dyDescent="0.2">
      <c r="A1094" s="28" t="s">
        <v>227</v>
      </c>
      <c r="B1094" s="29">
        <v>11</v>
      </c>
      <c r="C1094" s="53" t="s">
        <v>27</v>
      </c>
      <c r="D1094" s="56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57"/>
      <c r="W1094" s="57"/>
      <c r="X1094" s="57"/>
      <c r="Y1094" s="12"/>
    </row>
    <row r="1095" spans="1:25" s="23" customFormat="1" ht="15.75" hidden="1" x14ac:dyDescent="0.2">
      <c r="A1095" s="28" t="s">
        <v>227</v>
      </c>
      <c r="B1095" s="29">
        <v>11</v>
      </c>
      <c r="C1095" s="53" t="s">
        <v>27</v>
      </c>
      <c r="D1095" s="56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57"/>
      <c r="W1095" s="57"/>
      <c r="X1095" s="57"/>
      <c r="Y1095" s="12"/>
    </row>
    <row r="1096" spans="1:25" s="23" customFormat="1" ht="15.75" hidden="1" x14ac:dyDescent="0.2">
      <c r="A1096" s="28" t="s">
        <v>227</v>
      </c>
      <c r="B1096" s="29">
        <v>11</v>
      </c>
      <c r="C1096" s="53" t="s">
        <v>27</v>
      </c>
      <c r="D1096" s="56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57"/>
      <c r="W1096" s="57"/>
      <c r="X1096" s="57"/>
      <c r="Y1096" s="12"/>
    </row>
    <row r="1097" spans="1:25" s="23" customFormat="1" ht="15.75" hidden="1" x14ac:dyDescent="0.2">
      <c r="A1097" s="28" t="s">
        <v>227</v>
      </c>
      <c r="B1097" s="29">
        <v>11</v>
      </c>
      <c r="C1097" s="53" t="s">
        <v>27</v>
      </c>
      <c r="D1097" s="56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57"/>
      <c r="W1097" s="57"/>
      <c r="X1097" s="57"/>
      <c r="Y1097" s="12"/>
    </row>
    <row r="1098" spans="1:25" s="23" customFormat="1" ht="15.75" hidden="1" x14ac:dyDescent="0.2">
      <c r="A1098" s="28" t="s">
        <v>227</v>
      </c>
      <c r="B1098" s="29">
        <v>11</v>
      </c>
      <c r="C1098" s="53" t="s">
        <v>27</v>
      </c>
      <c r="D1098" s="56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57"/>
      <c r="W1098" s="57"/>
      <c r="X1098" s="57"/>
      <c r="Y1098" s="12"/>
    </row>
    <row r="1099" spans="1:25" s="23" customFormat="1" ht="15.75" hidden="1" x14ac:dyDescent="0.2">
      <c r="A1099" s="28" t="s">
        <v>227</v>
      </c>
      <c r="B1099" s="29">
        <v>11</v>
      </c>
      <c r="C1099" s="53" t="s">
        <v>27</v>
      </c>
      <c r="D1099" s="56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57"/>
      <c r="W1099" s="57"/>
      <c r="X1099" s="57"/>
      <c r="Y1099" s="12"/>
    </row>
    <row r="1100" spans="1:25" s="23" customFormat="1" ht="15.75" hidden="1" x14ac:dyDescent="0.2">
      <c r="A1100" s="28" t="s">
        <v>227</v>
      </c>
      <c r="B1100" s="29">
        <v>11</v>
      </c>
      <c r="C1100" s="53" t="s">
        <v>27</v>
      </c>
      <c r="D1100" s="56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57"/>
      <c r="W1100" s="57"/>
      <c r="X1100" s="57"/>
      <c r="Y1100" s="12"/>
    </row>
    <row r="1101" spans="1:25" s="23" customFormat="1" ht="15.75" hidden="1" x14ac:dyDescent="0.2">
      <c r="A1101" s="28" t="s">
        <v>227</v>
      </c>
      <c r="B1101" s="29">
        <v>11</v>
      </c>
      <c r="C1101" s="53" t="s">
        <v>27</v>
      </c>
      <c r="D1101" s="56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57"/>
      <c r="W1101" s="57"/>
      <c r="X1101" s="57"/>
      <c r="Y1101" s="12"/>
    </row>
    <row r="1102" spans="1:25" s="23" customFormat="1" ht="15.75" hidden="1" x14ac:dyDescent="0.2">
      <c r="A1102" s="24" t="s">
        <v>227</v>
      </c>
      <c r="B1102" s="25">
        <v>11</v>
      </c>
      <c r="C1102" s="52" t="s">
        <v>27</v>
      </c>
      <c r="D1102" s="42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57"/>
      <c r="W1102" s="57"/>
      <c r="X1102" s="57"/>
      <c r="Y1102" s="12"/>
    </row>
    <row r="1103" spans="1:25" s="23" customFormat="1" ht="30" hidden="1" x14ac:dyDescent="0.2">
      <c r="A1103" s="28" t="s">
        <v>227</v>
      </c>
      <c r="B1103" s="29">
        <v>11</v>
      </c>
      <c r="C1103" s="53" t="s">
        <v>27</v>
      </c>
      <c r="D1103" s="56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57"/>
      <c r="W1103" s="57"/>
      <c r="X1103" s="57"/>
      <c r="Y1103" s="12"/>
    </row>
    <row r="1104" spans="1:25" s="23" customFormat="1" ht="15.75" hidden="1" x14ac:dyDescent="0.2">
      <c r="A1104" s="24" t="s">
        <v>227</v>
      </c>
      <c r="B1104" s="25">
        <v>11</v>
      </c>
      <c r="C1104" s="52" t="s">
        <v>27</v>
      </c>
      <c r="D1104" s="42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57"/>
      <c r="W1104" s="57"/>
      <c r="X1104" s="57"/>
      <c r="Y1104" s="12"/>
    </row>
    <row r="1105" spans="1:25" s="23" customFormat="1" ht="30" hidden="1" x14ac:dyDescent="0.2">
      <c r="A1105" s="28" t="s">
        <v>227</v>
      </c>
      <c r="B1105" s="29">
        <v>11</v>
      </c>
      <c r="C1105" s="53" t="s">
        <v>27</v>
      </c>
      <c r="D1105" s="56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57"/>
      <c r="W1105" s="57"/>
      <c r="X1105" s="57"/>
      <c r="Y1105" s="12"/>
    </row>
    <row r="1106" spans="1:25" s="23" customFormat="1" ht="15.75" hidden="1" x14ac:dyDescent="0.2">
      <c r="A1106" s="28" t="s">
        <v>227</v>
      </c>
      <c r="B1106" s="29">
        <v>11</v>
      </c>
      <c r="C1106" s="53" t="s">
        <v>27</v>
      </c>
      <c r="D1106" s="56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57"/>
      <c r="W1106" s="57"/>
      <c r="X1106" s="57"/>
      <c r="Y1106" s="12"/>
    </row>
    <row r="1107" spans="1:25" s="23" customFormat="1" ht="15.75" hidden="1" x14ac:dyDescent="0.2">
      <c r="A1107" s="28" t="s">
        <v>227</v>
      </c>
      <c r="B1107" s="29">
        <v>11</v>
      </c>
      <c r="C1107" s="53" t="s">
        <v>27</v>
      </c>
      <c r="D1107" s="56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57"/>
      <c r="W1107" s="57"/>
      <c r="X1107" s="57"/>
      <c r="Y1107" s="12"/>
    </row>
    <row r="1108" spans="1:25" s="23" customFormat="1" ht="15.75" hidden="1" x14ac:dyDescent="0.2">
      <c r="A1108" s="28" t="s">
        <v>227</v>
      </c>
      <c r="B1108" s="29">
        <v>11</v>
      </c>
      <c r="C1108" s="53" t="s">
        <v>27</v>
      </c>
      <c r="D1108" s="56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57"/>
      <c r="W1108" s="57"/>
      <c r="X1108" s="57"/>
      <c r="Y1108" s="12"/>
    </row>
    <row r="1109" spans="1:25" s="23" customFormat="1" ht="15.75" hidden="1" x14ac:dyDescent="0.2">
      <c r="A1109" s="28" t="s">
        <v>227</v>
      </c>
      <c r="B1109" s="29">
        <v>11</v>
      </c>
      <c r="C1109" s="53" t="s">
        <v>27</v>
      </c>
      <c r="D1109" s="56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57"/>
      <c r="W1109" s="57"/>
      <c r="X1109" s="57"/>
      <c r="Y1109" s="12"/>
    </row>
    <row r="1110" spans="1:25" s="23" customFormat="1" ht="15.75" hidden="1" x14ac:dyDescent="0.2">
      <c r="A1110" s="24" t="s">
        <v>227</v>
      </c>
      <c r="B1110" s="25">
        <v>11</v>
      </c>
      <c r="C1110" s="52" t="s">
        <v>27</v>
      </c>
      <c r="D1110" s="42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57"/>
      <c r="W1110" s="57"/>
      <c r="X1110" s="57"/>
      <c r="Y1110" s="12"/>
    </row>
    <row r="1111" spans="1:25" s="23" customFormat="1" ht="15.75" hidden="1" x14ac:dyDescent="0.2">
      <c r="A1111" s="28" t="s">
        <v>227</v>
      </c>
      <c r="B1111" s="29">
        <v>11</v>
      </c>
      <c r="C1111" s="53" t="s">
        <v>27</v>
      </c>
      <c r="D1111" s="56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57"/>
      <c r="W1111" s="57"/>
      <c r="X1111" s="57"/>
      <c r="Y1111" s="12"/>
    </row>
    <row r="1112" spans="1:25" s="23" customFormat="1" ht="15.75" hidden="1" x14ac:dyDescent="0.2">
      <c r="A1112" s="28" t="s">
        <v>227</v>
      </c>
      <c r="B1112" s="29">
        <v>11</v>
      </c>
      <c r="C1112" s="53" t="s">
        <v>27</v>
      </c>
      <c r="D1112" s="56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57"/>
      <c r="W1112" s="57"/>
      <c r="X1112" s="57"/>
      <c r="Y1112" s="12"/>
    </row>
    <row r="1113" spans="1:25" s="23" customFormat="1" ht="15.75" hidden="1" x14ac:dyDescent="0.2">
      <c r="A1113" s="24" t="s">
        <v>227</v>
      </c>
      <c r="B1113" s="25">
        <v>11</v>
      </c>
      <c r="C1113" s="52" t="s">
        <v>27</v>
      </c>
      <c r="D1113" s="42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57"/>
      <c r="W1113" s="57"/>
      <c r="X1113" s="57"/>
      <c r="Y1113" s="12"/>
    </row>
    <row r="1114" spans="1:25" s="23" customFormat="1" ht="15.75" hidden="1" x14ac:dyDescent="0.2">
      <c r="A1114" s="28" t="s">
        <v>227</v>
      </c>
      <c r="B1114" s="29">
        <v>11</v>
      </c>
      <c r="C1114" s="53" t="s">
        <v>27</v>
      </c>
      <c r="D1114" s="56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57"/>
      <c r="W1114" s="57"/>
      <c r="X1114" s="57"/>
      <c r="Y1114" s="12"/>
    </row>
    <row r="1115" spans="1:25" s="23" customFormat="1" ht="15.75" hidden="1" x14ac:dyDescent="0.2">
      <c r="A1115" s="24" t="s">
        <v>227</v>
      </c>
      <c r="B1115" s="25">
        <v>11</v>
      </c>
      <c r="C1115" s="52" t="s">
        <v>27</v>
      </c>
      <c r="D1115" s="42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57"/>
      <c r="W1115" s="57"/>
      <c r="X1115" s="57"/>
      <c r="Y1115" s="12"/>
    </row>
    <row r="1116" spans="1:25" s="23" customFormat="1" ht="30" hidden="1" x14ac:dyDescent="0.2">
      <c r="A1116" s="28" t="s">
        <v>227</v>
      </c>
      <c r="B1116" s="29">
        <v>11</v>
      </c>
      <c r="C1116" s="53" t="s">
        <v>27</v>
      </c>
      <c r="D1116" s="56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57"/>
      <c r="W1116" s="57"/>
      <c r="X1116" s="57"/>
      <c r="Y1116" s="12"/>
    </row>
    <row r="1117" spans="1:25" s="23" customFormat="1" ht="78.75" x14ac:dyDescent="0.2">
      <c r="A1117" s="388" t="s">
        <v>539</v>
      </c>
      <c r="B1117" s="388"/>
      <c r="C1117" s="388"/>
      <c r="D1117" s="388"/>
      <c r="E1117" s="20" t="s">
        <v>242</v>
      </c>
      <c r="F1117" s="51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57"/>
      <c r="W1117" s="57"/>
      <c r="X1117" s="57"/>
      <c r="Y1117" s="12"/>
    </row>
    <row r="1118" spans="1:25" s="23" customFormat="1" ht="15.75" hidden="1" x14ac:dyDescent="0.2">
      <c r="A1118" s="24" t="s">
        <v>267</v>
      </c>
      <c r="B1118" s="25">
        <v>11</v>
      </c>
      <c r="C1118" s="52" t="s">
        <v>27</v>
      </c>
      <c r="D1118" s="42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11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57"/>
      <c r="W1118" s="57"/>
      <c r="X1118" s="57"/>
      <c r="Y1118" s="12"/>
    </row>
    <row r="1119" spans="1:25" s="23" customFormat="1" ht="15.75" hidden="1" x14ac:dyDescent="0.2">
      <c r="A1119" s="28" t="s">
        <v>267</v>
      </c>
      <c r="B1119" s="29">
        <v>11</v>
      </c>
      <c r="C1119" s="53" t="s">
        <v>27</v>
      </c>
      <c r="D1119" s="56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117">
        <v>20000</v>
      </c>
      <c r="O1119" s="1">
        <v>20000</v>
      </c>
      <c r="P1119" s="11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57"/>
      <c r="W1119" s="57"/>
      <c r="X1119" s="57"/>
      <c r="Y1119" s="12"/>
    </row>
    <row r="1120" spans="1:25" s="23" customFormat="1" ht="15.75" hidden="1" customHeight="1" x14ac:dyDescent="0.2">
      <c r="A1120" s="28" t="s">
        <v>267</v>
      </c>
      <c r="B1120" s="29">
        <v>11</v>
      </c>
      <c r="C1120" s="53" t="s">
        <v>27</v>
      </c>
      <c r="D1120" s="56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117">
        <v>25000</v>
      </c>
      <c r="O1120" s="1">
        <v>25000</v>
      </c>
      <c r="P1120" s="11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57"/>
      <c r="W1120" s="57"/>
      <c r="X1120" s="57"/>
      <c r="Y1120" s="12"/>
    </row>
    <row r="1121" spans="1:25" s="23" customFormat="1" ht="15.75" hidden="1" x14ac:dyDescent="0.2">
      <c r="A1121" s="28" t="s">
        <v>267</v>
      </c>
      <c r="B1121" s="29">
        <v>11</v>
      </c>
      <c r="C1121" s="53" t="s">
        <v>27</v>
      </c>
      <c r="D1121" s="56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117">
        <v>25000</v>
      </c>
      <c r="O1121" s="1">
        <v>25000</v>
      </c>
      <c r="P1121" s="11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57"/>
      <c r="W1121" s="57"/>
      <c r="X1121" s="57"/>
      <c r="Y1121" s="12"/>
    </row>
    <row r="1122" spans="1:25" s="23" customFormat="1" ht="15.75" hidden="1" x14ac:dyDescent="0.2">
      <c r="A1122" s="24" t="s">
        <v>267</v>
      </c>
      <c r="B1122" s="25">
        <v>11</v>
      </c>
      <c r="C1122" s="52" t="s">
        <v>27</v>
      </c>
      <c r="D1122" s="42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12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57"/>
      <c r="W1122" s="57"/>
      <c r="X1122" s="57"/>
      <c r="Y1122" s="12"/>
    </row>
    <row r="1123" spans="1:25" s="23" customFormat="1" ht="15.75" hidden="1" x14ac:dyDescent="0.2">
      <c r="A1123" s="28" t="s">
        <v>267</v>
      </c>
      <c r="B1123" s="29">
        <v>11</v>
      </c>
      <c r="C1123" s="53" t="s">
        <v>27</v>
      </c>
      <c r="D1123" s="56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57"/>
      <c r="W1123" s="57"/>
      <c r="X1123" s="57"/>
      <c r="Y1123" s="12"/>
    </row>
    <row r="1124" spans="1:25" s="23" customFormat="1" ht="15.75" hidden="1" x14ac:dyDescent="0.2">
      <c r="A1124" s="24" t="s">
        <v>267</v>
      </c>
      <c r="B1124" s="25">
        <v>11</v>
      </c>
      <c r="C1124" s="52" t="s">
        <v>27</v>
      </c>
      <c r="D1124" s="42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57"/>
      <c r="W1124" s="57"/>
      <c r="X1124" s="57"/>
      <c r="Y1124" s="12"/>
    </row>
    <row r="1125" spans="1:25" s="23" customFormat="1" ht="15.75" hidden="1" x14ac:dyDescent="0.2">
      <c r="A1125" s="28" t="s">
        <v>267</v>
      </c>
      <c r="B1125" s="29">
        <v>11</v>
      </c>
      <c r="C1125" s="53" t="s">
        <v>27</v>
      </c>
      <c r="D1125" s="56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57"/>
      <c r="W1125" s="57"/>
      <c r="X1125" s="57"/>
      <c r="Y1125" s="12"/>
    </row>
    <row r="1126" spans="1:25" s="23" customFormat="1" ht="15.75" hidden="1" x14ac:dyDescent="0.2">
      <c r="A1126" s="28" t="s">
        <v>267</v>
      </c>
      <c r="B1126" s="29">
        <v>11</v>
      </c>
      <c r="C1126" s="53" t="s">
        <v>27</v>
      </c>
      <c r="D1126" s="56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57"/>
      <c r="W1126" s="57"/>
      <c r="X1126" s="57"/>
      <c r="Y1126" s="12"/>
    </row>
    <row r="1127" spans="1:25" s="23" customFormat="1" ht="15.75" hidden="1" x14ac:dyDescent="0.2">
      <c r="A1127" s="24" t="s">
        <v>267</v>
      </c>
      <c r="B1127" s="25">
        <v>11</v>
      </c>
      <c r="C1127" s="52" t="s">
        <v>27</v>
      </c>
      <c r="D1127" s="42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57"/>
      <c r="W1127" s="57"/>
      <c r="X1127" s="57"/>
      <c r="Y1127" s="12"/>
    </row>
    <row r="1128" spans="1:25" s="23" customFormat="1" ht="15.75" hidden="1" x14ac:dyDescent="0.2">
      <c r="A1128" s="28" t="s">
        <v>267</v>
      </c>
      <c r="B1128" s="29">
        <v>11</v>
      </c>
      <c r="C1128" s="53" t="s">
        <v>27</v>
      </c>
      <c r="D1128" s="56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57"/>
      <c r="W1128" s="57"/>
      <c r="X1128" s="57"/>
      <c r="Y1128" s="12"/>
    </row>
    <row r="1129" spans="1:25" s="23" customFormat="1" ht="78.75" x14ac:dyDescent="0.2">
      <c r="A1129" s="388" t="s">
        <v>540</v>
      </c>
      <c r="B1129" s="388"/>
      <c r="C1129" s="388"/>
      <c r="D1129" s="388"/>
      <c r="E1129" s="20" t="s">
        <v>35</v>
      </c>
      <c r="F1129" s="51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57"/>
      <c r="W1129" s="57"/>
      <c r="X1129" s="57"/>
      <c r="Y1129" s="12"/>
    </row>
    <row r="1130" spans="1:25" s="23" customFormat="1" ht="15.75" hidden="1" x14ac:dyDescent="0.2">
      <c r="A1130" s="24" t="s">
        <v>268</v>
      </c>
      <c r="B1130" s="25">
        <v>11</v>
      </c>
      <c r="C1130" s="52" t="s">
        <v>27</v>
      </c>
      <c r="D1130" s="42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57"/>
      <c r="W1130" s="57"/>
      <c r="X1130" s="57"/>
      <c r="Y1130" s="12"/>
    </row>
    <row r="1131" spans="1:25" s="23" customFormat="1" ht="15.75" hidden="1" x14ac:dyDescent="0.2">
      <c r="A1131" s="28" t="s">
        <v>268</v>
      </c>
      <c r="B1131" s="29">
        <v>11</v>
      </c>
      <c r="C1131" s="53" t="s">
        <v>27</v>
      </c>
      <c r="D1131" s="56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57"/>
      <c r="W1131" s="57"/>
      <c r="X1131" s="57"/>
      <c r="Y1131" s="12"/>
    </row>
    <row r="1132" spans="1:25" s="23" customFormat="1" ht="15.75" hidden="1" x14ac:dyDescent="0.2">
      <c r="A1132" s="28" t="s">
        <v>268</v>
      </c>
      <c r="B1132" s="29">
        <v>11</v>
      </c>
      <c r="C1132" s="53" t="s">
        <v>27</v>
      </c>
      <c r="D1132" s="56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57"/>
      <c r="W1132" s="57"/>
      <c r="X1132" s="57"/>
      <c r="Y1132" s="12"/>
    </row>
    <row r="1133" spans="1:25" s="23" customFormat="1" ht="15.75" hidden="1" x14ac:dyDescent="0.2">
      <c r="A1133" s="28" t="s">
        <v>268</v>
      </c>
      <c r="B1133" s="29">
        <v>11</v>
      </c>
      <c r="C1133" s="53" t="s">
        <v>27</v>
      </c>
      <c r="D1133" s="56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57"/>
      <c r="W1133" s="57"/>
      <c r="X1133" s="57"/>
      <c r="Y1133" s="12"/>
    </row>
    <row r="1134" spans="1:25" s="23" customFormat="1" ht="15.75" hidden="1" x14ac:dyDescent="0.2">
      <c r="A1134" s="24" t="s">
        <v>268</v>
      </c>
      <c r="B1134" s="25">
        <v>11</v>
      </c>
      <c r="C1134" s="52" t="s">
        <v>27</v>
      </c>
      <c r="D1134" s="42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57"/>
      <c r="W1134" s="57"/>
      <c r="X1134" s="57"/>
      <c r="Y1134" s="12"/>
    </row>
    <row r="1135" spans="1:25" s="23" customFormat="1" ht="15.75" hidden="1" x14ac:dyDescent="0.2">
      <c r="A1135" s="28" t="s">
        <v>268</v>
      </c>
      <c r="B1135" s="29">
        <v>11</v>
      </c>
      <c r="C1135" s="53" t="s">
        <v>27</v>
      </c>
      <c r="D1135" s="56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57"/>
      <c r="W1135" s="57"/>
      <c r="X1135" s="57"/>
      <c r="Y1135" s="12"/>
    </row>
    <row r="1136" spans="1:25" s="23" customFormat="1" ht="15.75" hidden="1" x14ac:dyDescent="0.2">
      <c r="A1136" s="24" t="s">
        <v>268</v>
      </c>
      <c r="B1136" s="25">
        <v>11</v>
      </c>
      <c r="C1136" s="52" t="s">
        <v>27</v>
      </c>
      <c r="D1136" s="42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57"/>
      <c r="W1136" s="57"/>
      <c r="X1136" s="57"/>
      <c r="Y1136" s="12"/>
    </row>
    <row r="1137" spans="1:25" s="23" customFormat="1" ht="15.75" hidden="1" x14ac:dyDescent="0.2">
      <c r="A1137" s="28" t="s">
        <v>268</v>
      </c>
      <c r="B1137" s="29">
        <v>11</v>
      </c>
      <c r="C1137" s="53" t="s">
        <v>27</v>
      </c>
      <c r="D1137" s="56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57"/>
      <c r="W1137" s="57"/>
      <c r="X1137" s="57"/>
      <c r="Y1137" s="12"/>
    </row>
    <row r="1138" spans="1:25" s="23" customFormat="1" ht="50.1" customHeight="1" x14ac:dyDescent="0.2">
      <c r="A1138" s="393" t="s">
        <v>541</v>
      </c>
      <c r="B1138" s="394"/>
      <c r="C1138" s="394"/>
      <c r="D1138" s="394"/>
      <c r="E1138" s="392" t="s">
        <v>185</v>
      </c>
      <c r="F1138" s="392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57"/>
      <c r="W1138" s="57"/>
      <c r="X1138" s="57"/>
      <c r="Y1138" s="12"/>
    </row>
    <row r="1139" spans="1:25" s="23" customFormat="1" ht="78.75" x14ac:dyDescent="0.2">
      <c r="A1139" s="387" t="s">
        <v>226</v>
      </c>
      <c r="B1139" s="387"/>
      <c r="C1139" s="387"/>
      <c r="D1139" s="387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57"/>
      <c r="W1139" s="57"/>
      <c r="X1139" s="57"/>
      <c r="Y1139" s="12"/>
    </row>
    <row r="1140" spans="1:25" s="23" customFormat="1" ht="15.75" hidden="1" x14ac:dyDescent="0.2">
      <c r="A1140" s="24" t="s">
        <v>226</v>
      </c>
      <c r="B1140" s="25">
        <v>11</v>
      </c>
      <c r="C1140" s="52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57"/>
      <c r="W1140" s="57"/>
      <c r="X1140" s="57"/>
      <c r="Y1140" s="12"/>
    </row>
    <row r="1141" spans="1:25" s="23" customFormat="1" ht="15.75" hidden="1" x14ac:dyDescent="0.2">
      <c r="A1141" s="28" t="s">
        <v>226</v>
      </c>
      <c r="B1141" s="29">
        <v>11</v>
      </c>
      <c r="C1141" s="53" t="s">
        <v>23</v>
      </c>
      <c r="D1141" s="56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57"/>
      <c r="W1141" s="57"/>
      <c r="X1141" s="57"/>
      <c r="Y1141" s="12"/>
    </row>
    <row r="1142" spans="1:25" s="23" customFormat="1" ht="15.75" hidden="1" x14ac:dyDescent="0.2">
      <c r="A1142" s="24" t="s">
        <v>226</v>
      </c>
      <c r="B1142" s="25">
        <v>11</v>
      </c>
      <c r="C1142" s="52" t="s">
        <v>23</v>
      </c>
      <c r="D1142" s="42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57"/>
      <c r="W1142" s="57"/>
      <c r="X1142" s="57"/>
      <c r="Y1142" s="12"/>
    </row>
    <row r="1143" spans="1:25" s="23" customFormat="1" ht="15.75" hidden="1" x14ac:dyDescent="0.2">
      <c r="A1143" s="28" t="s">
        <v>226</v>
      </c>
      <c r="B1143" s="29">
        <v>11</v>
      </c>
      <c r="C1143" s="53" t="s">
        <v>23</v>
      </c>
      <c r="D1143" s="56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57"/>
      <c r="W1143" s="57"/>
      <c r="X1143" s="57"/>
      <c r="Y1143" s="12"/>
    </row>
    <row r="1144" spans="1:25" s="23" customFormat="1" ht="15.75" hidden="1" x14ac:dyDescent="0.2">
      <c r="A1144" s="24" t="s">
        <v>226</v>
      </c>
      <c r="B1144" s="25">
        <v>11</v>
      </c>
      <c r="C1144" s="52" t="s">
        <v>23</v>
      </c>
      <c r="D1144" s="42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57"/>
      <c r="W1144" s="57"/>
      <c r="X1144" s="57"/>
      <c r="Y1144" s="12"/>
    </row>
    <row r="1145" spans="1:25" s="23" customFormat="1" ht="15.75" hidden="1" x14ac:dyDescent="0.2">
      <c r="A1145" s="28" t="s">
        <v>226</v>
      </c>
      <c r="B1145" s="29">
        <v>11</v>
      </c>
      <c r="C1145" s="53" t="s">
        <v>23</v>
      </c>
      <c r="D1145" s="56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57"/>
      <c r="W1145" s="57"/>
      <c r="X1145" s="57"/>
      <c r="Y1145" s="12"/>
    </row>
    <row r="1146" spans="1:25" s="23" customFormat="1" ht="30" hidden="1" x14ac:dyDescent="0.2">
      <c r="A1146" s="28" t="s">
        <v>226</v>
      </c>
      <c r="B1146" s="29">
        <v>11</v>
      </c>
      <c r="C1146" s="53" t="s">
        <v>23</v>
      </c>
      <c r="D1146" s="56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57"/>
      <c r="W1146" s="57"/>
      <c r="X1146" s="57"/>
      <c r="Y1146" s="12"/>
    </row>
    <row r="1147" spans="1:25" s="23" customFormat="1" ht="15.75" hidden="1" x14ac:dyDescent="0.2">
      <c r="A1147" s="24" t="s">
        <v>226</v>
      </c>
      <c r="B1147" s="25">
        <v>11</v>
      </c>
      <c r="C1147" s="52" t="s">
        <v>23</v>
      </c>
      <c r="D1147" s="42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57"/>
      <c r="W1147" s="57"/>
      <c r="X1147" s="57"/>
      <c r="Y1147" s="12"/>
    </row>
    <row r="1148" spans="1:25" s="23" customFormat="1" ht="15.75" hidden="1" x14ac:dyDescent="0.2">
      <c r="A1148" s="28" t="s">
        <v>226</v>
      </c>
      <c r="B1148" s="29">
        <v>11</v>
      </c>
      <c r="C1148" s="53" t="s">
        <v>23</v>
      </c>
      <c r="D1148" s="56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57"/>
      <c r="W1148" s="57"/>
      <c r="X1148" s="57"/>
      <c r="Y1148" s="12"/>
    </row>
    <row r="1149" spans="1:25" s="23" customFormat="1" ht="30" hidden="1" x14ac:dyDescent="0.2">
      <c r="A1149" s="28" t="s">
        <v>226</v>
      </c>
      <c r="B1149" s="29">
        <v>11</v>
      </c>
      <c r="C1149" s="53" t="s">
        <v>23</v>
      </c>
      <c r="D1149" s="56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57"/>
      <c r="W1149" s="57"/>
      <c r="X1149" s="57"/>
      <c r="Y1149" s="12"/>
    </row>
    <row r="1150" spans="1:25" s="23" customFormat="1" ht="15.75" hidden="1" x14ac:dyDescent="0.2">
      <c r="A1150" s="28" t="s">
        <v>226</v>
      </c>
      <c r="B1150" s="29">
        <v>11</v>
      </c>
      <c r="C1150" s="53" t="s">
        <v>23</v>
      </c>
      <c r="D1150" s="56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57"/>
      <c r="W1150" s="57"/>
      <c r="X1150" s="57"/>
      <c r="Y1150" s="12"/>
    </row>
    <row r="1151" spans="1:25" s="23" customFormat="1" ht="15.75" hidden="1" x14ac:dyDescent="0.2">
      <c r="A1151" s="24" t="s">
        <v>226</v>
      </c>
      <c r="B1151" s="25">
        <v>11</v>
      </c>
      <c r="C1151" s="52" t="s">
        <v>23</v>
      </c>
      <c r="D1151" s="42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57"/>
      <c r="W1151" s="57"/>
      <c r="X1151" s="57"/>
      <c r="Y1151" s="12"/>
    </row>
    <row r="1152" spans="1:25" s="23" customFormat="1" ht="15.75" hidden="1" x14ac:dyDescent="0.2">
      <c r="A1152" s="28" t="s">
        <v>226</v>
      </c>
      <c r="B1152" s="29">
        <v>11</v>
      </c>
      <c r="C1152" s="53" t="s">
        <v>23</v>
      </c>
      <c r="D1152" s="56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57"/>
      <c r="W1152" s="57"/>
      <c r="X1152" s="57"/>
      <c r="Y1152" s="12"/>
    </row>
    <row r="1153" spans="1:25" s="23" customFormat="1" ht="15.75" hidden="1" x14ac:dyDescent="0.2">
      <c r="A1153" s="28" t="s">
        <v>226</v>
      </c>
      <c r="B1153" s="29">
        <v>11</v>
      </c>
      <c r="C1153" s="53" t="s">
        <v>23</v>
      </c>
      <c r="D1153" s="56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57"/>
      <c r="W1153" s="57"/>
      <c r="X1153" s="57"/>
      <c r="Y1153" s="12"/>
    </row>
    <row r="1154" spans="1:25" s="23" customFormat="1" ht="30" hidden="1" x14ac:dyDescent="0.2">
      <c r="A1154" s="28" t="s">
        <v>226</v>
      </c>
      <c r="B1154" s="29">
        <v>11</v>
      </c>
      <c r="C1154" s="53" t="s">
        <v>23</v>
      </c>
      <c r="D1154" s="56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57"/>
      <c r="W1154" s="57"/>
      <c r="X1154" s="57"/>
      <c r="Y1154" s="12"/>
    </row>
    <row r="1155" spans="1:25" s="23" customFormat="1" ht="15.75" hidden="1" x14ac:dyDescent="0.2">
      <c r="A1155" s="28" t="s">
        <v>226</v>
      </c>
      <c r="B1155" s="29">
        <v>11</v>
      </c>
      <c r="C1155" s="53" t="s">
        <v>23</v>
      </c>
      <c r="D1155" s="56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57"/>
      <c r="W1155" s="57"/>
      <c r="X1155" s="57"/>
      <c r="Y1155" s="12"/>
    </row>
    <row r="1156" spans="1:25" s="23" customFormat="1" ht="15.75" hidden="1" x14ac:dyDescent="0.2">
      <c r="A1156" s="28" t="s">
        <v>226</v>
      </c>
      <c r="B1156" s="29">
        <v>11</v>
      </c>
      <c r="C1156" s="53" t="s">
        <v>23</v>
      </c>
      <c r="D1156" s="56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57"/>
      <c r="W1156" s="57"/>
      <c r="X1156" s="57"/>
      <c r="Y1156" s="12"/>
    </row>
    <row r="1157" spans="1:25" s="23" customFormat="1" ht="15.75" hidden="1" x14ac:dyDescent="0.2">
      <c r="A1157" s="24" t="s">
        <v>226</v>
      </c>
      <c r="B1157" s="25">
        <v>11</v>
      </c>
      <c r="C1157" s="52" t="s">
        <v>23</v>
      </c>
      <c r="D1157" s="42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57"/>
      <c r="W1157" s="57"/>
      <c r="X1157" s="57"/>
      <c r="Y1157" s="12"/>
    </row>
    <row r="1158" spans="1:25" s="23" customFormat="1" ht="15.75" hidden="1" x14ac:dyDescent="0.2">
      <c r="A1158" s="28" t="s">
        <v>226</v>
      </c>
      <c r="B1158" s="29">
        <v>11</v>
      </c>
      <c r="C1158" s="53" t="s">
        <v>23</v>
      </c>
      <c r="D1158" s="56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57"/>
      <c r="W1158" s="57"/>
      <c r="X1158" s="57"/>
      <c r="Y1158" s="12"/>
    </row>
    <row r="1159" spans="1:25" s="23" customFormat="1" ht="15.75" hidden="1" x14ac:dyDescent="0.2">
      <c r="A1159" s="28" t="s">
        <v>226</v>
      </c>
      <c r="B1159" s="29">
        <v>11</v>
      </c>
      <c r="C1159" s="53" t="s">
        <v>23</v>
      </c>
      <c r="D1159" s="56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57"/>
      <c r="W1159" s="57"/>
      <c r="X1159" s="57"/>
      <c r="Y1159" s="12"/>
    </row>
    <row r="1160" spans="1:25" s="23" customFormat="1" ht="15.75" hidden="1" x14ac:dyDescent="0.2">
      <c r="A1160" s="28" t="s">
        <v>226</v>
      </c>
      <c r="B1160" s="29">
        <v>11</v>
      </c>
      <c r="C1160" s="53" t="s">
        <v>23</v>
      </c>
      <c r="D1160" s="56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57"/>
      <c r="W1160" s="57"/>
      <c r="X1160" s="57"/>
      <c r="Y1160" s="12"/>
    </row>
    <row r="1161" spans="1:25" s="23" customFormat="1" ht="15.75" hidden="1" x14ac:dyDescent="0.2">
      <c r="A1161" s="28" t="s">
        <v>226</v>
      </c>
      <c r="B1161" s="29">
        <v>11</v>
      </c>
      <c r="C1161" s="53" t="s">
        <v>23</v>
      </c>
      <c r="D1161" s="56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57"/>
      <c r="W1161" s="57"/>
      <c r="X1161" s="57"/>
      <c r="Y1161" s="12"/>
    </row>
    <row r="1162" spans="1:25" s="23" customFormat="1" ht="15.75" hidden="1" x14ac:dyDescent="0.2">
      <c r="A1162" s="28" t="s">
        <v>226</v>
      </c>
      <c r="B1162" s="29">
        <v>11</v>
      </c>
      <c r="C1162" s="53" t="s">
        <v>23</v>
      </c>
      <c r="D1162" s="56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57"/>
      <c r="W1162" s="57"/>
      <c r="X1162" s="57"/>
      <c r="Y1162" s="12"/>
    </row>
    <row r="1163" spans="1:25" s="23" customFormat="1" ht="15.75" hidden="1" x14ac:dyDescent="0.2">
      <c r="A1163" s="28" t="s">
        <v>226</v>
      </c>
      <c r="B1163" s="29">
        <v>11</v>
      </c>
      <c r="C1163" s="53" t="s">
        <v>23</v>
      </c>
      <c r="D1163" s="56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57"/>
      <c r="W1163" s="57"/>
      <c r="X1163" s="57"/>
      <c r="Y1163" s="12"/>
    </row>
    <row r="1164" spans="1:25" s="23" customFormat="1" ht="15.75" hidden="1" x14ac:dyDescent="0.2">
      <c r="A1164" s="28" t="s">
        <v>226</v>
      </c>
      <c r="B1164" s="29">
        <v>11</v>
      </c>
      <c r="C1164" s="53" t="s">
        <v>23</v>
      </c>
      <c r="D1164" s="56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57"/>
      <c r="W1164" s="57"/>
      <c r="X1164" s="57"/>
      <c r="Y1164" s="12"/>
    </row>
    <row r="1165" spans="1:25" s="23" customFormat="1" ht="15.75" hidden="1" x14ac:dyDescent="0.2">
      <c r="A1165" s="28" t="s">
        <v>226</v>
      </c>
      <c r="B1165" s="29">
        <v>11</v>
      </c>
      <c r="C1165" s="53" t="s">
        <v>23</v>
      </c>
      <c r="D1165" s="56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57"/>
      <c r="W1165" s="57"/>
      <c r="X1165" s="57"/>
      <c r="Y1165" s="12"/>
    </row>
    <row r="1166" spans="1:25" s="23" customFormat="1" ht="15.75" hidden="1" x14ac:dyDescent="0.2">
      <c r="A1166" s="24" t="s">
        <v>226</v>
      </c>
      <c r="B1166" s="25">
        <v>11</v>
      </c>
      <c r="C1166" s="52" t="s">
        <v>23</v>
      </c>
      <c r="D1166" s="42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57"/>
      <c r="W1166" s="57"/>
      <c r="X1166" s="57"/>
      <c r="Y1166" s="12"/>
    </row>
    <row r="1167" spans="1:25" s="23" customFormat="1" ht="15.75" hidden="1" x14ac:dyDescent="0.2">
      <c r="A1167" s="28" t="s">
        <v>226</v>
      </c>
      <c r="B1167" s="29">
        <v>11</v>
      </c>
      <c r="C1167" s="53" t="s">
        <v>23</v>
      </c>
      <c r="D1167" s="56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57"/>
      <c r="W1167" s="57"/>
      <c r="X1167" s="57"/>
      <c r="Y1167" s="12"/>
    </row>
    <row r="1168" spans="1:25" s="23" customFormat="1" ht="15.75" hidden="1" x14ac:dyDescent="0.2">
      <c r="A1168" s="28" t="s">
        <v>226</v>
      </c>
      <c r="B1168" s="29">
        <v>11</v>
      </c>
      <c r="C1168" s="53" t="s">
        <v>23</v>
      </c>
      <c r="D1168" s="56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57"/>
      <c r="W1168" s="57"/>
      <c r="X1168" s="57"/>
      <c r="Y1168" s="12"/>
    </row>
    <row r="1169" spans="1:25" s="23" customFormat="1" ht="15.75" hidden="1" x14ac:dyDescent="0.2">
      <c r="A1169" s="28" t="s">
        <v>226</v>
      </c>
      <c r="B1169" s="29">
        <v>11</v>
      </c>
      <c r="C1169" s="53" t="s">
        <v>23</v>
      </c>
      <c r="D1169" s="56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57"/>
      <c r="W1169" s="57"/>
      <c r="X1169" s="57"/>
      <c r="Y1169" s="12"/>
    </row>
    <row r="1170" spans="1:25" s="23" customFormat="1" ht="15.75" hidden="1" x14ac:dyDescent="0.2">
      <c r="A1170" s="24" t="s">
        <v>226</v>
      </c>
      <c r="B1170" s="25">
        <v>11</v>
      </c>
      <c r="C1170" s="52" t="s">
        <v>23</v>
      </c>
      <c r="D1170" s="42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57"/>
      <c r="W1170" s="57"/>
      <c r="X1170" s="57"/>
      <c r="Y1170" s="12"/>
    </row>
    <row r="1171" spans="1:25" s="23" customFormat="1" ht="15.75" hidden="1" x14ac:dyDescent="0.2">
      <c r="A1171" s="28" t="s">
        <v>226</v>
      </c>
      <c r="B1171" s="29">
        <v>11</v>
      </c>
      <c r="C1171" s="53" t="s">
        <v>23</v>
      </c>
      <c r="D1171" s="56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57"/>
      <c r="W1171" s="57"/>
      <c r="X1171" s="57"/>
      <c r="Y1171" s="12"/>
    </row>
    <row r="1172" spans="1:25" hidden="1" x14ac:dyDescent="0.2">
      <c r="A1172" s="28" t="s">
        <v>226</v>
      </c>
      <c r="B1172" s="29">
        <v>11</v>
      </c>
      <c r="C1172" s="53" t="s">
        <v>23</v>
      </c>
      <c r="D1172" s="56">
        <v>3433</v>
      </c>
      <c r="E1172" s="32" t="s">
        <v>126</v>
      </c>
      <c r="F1172" s="32"/>
      <c r="G1172" s="1">
        <v>10000</v>
      </c>
      <c r="H1172" s="1">
        <v>10000</v>
      </c>
      <c r="I1172" s="1">
        <v>10000</v>
      </c>
      <c r="J1172" s="1">
        <v>10000</v>
      </c>
      <c r="K1172" s="1"/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226</v>
      </c>
      <c r="B1173" s="25">
        <v>11</v>
      </c>
      <c r="C1173" s="52" t="s">
        <v>23</v>
      </c>
      <c r="D1173" s="42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57"/>
      <c r="W1173" s="57"/>
      <c r="X1173" s="57"/>
      <c r="Y1173" s="12"/>
    </row>
    <row r="1174" spans="1:25" hidden="1" x14ac:dyDescent="0.2">
      <c r="A1174" s="28" t="s">
        <v>226</v>
      </c>
      <c r="B1174" s="29">
        <v>11</v>
      </c>
      <c r="C1174" s="53" t="s">
        <v>23</v>
      </c>
      <c r="D1174" s="56">
        <v>3721</v>
      </c>
      <c r="E1174" s="32" t="s">
        <v>149</v>
      </c>
      <c r="F1174" s="32"/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226</v>
      </c>
      <c r="B1175" s="25">
        <v>11</v>
      </c>
      <c r="C1175" s="52" t="s">
        <v>23</v>
      </c>
      <c r="D1175" s="42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57"/>
      <c r="W1175" s="57"/>
      <c r="X1175" s="57"/>
      <c r="Y1175" s="12"/>
    </row>
    <row r="1176" spans="1:25" hidden="1" x14ac:dyDescent="0.2">
      <c r="A1176" s="28" t="s">
        <v>226</v>
      </c>
      <c r="B1176" s="29">
        <v>11</v>
      </c>
      <c r="C1176" s="53" t="s">
        <v>23</v>
      </c>
      <c r="D1176" s="56">
        <v>4123</v>
      </c>
      <c r="E1176" s="32" t="s">
        <v>212</v>
      </c>
      <c r="F1176" s="32"/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226</v>
      </c>
      <c r="B1177" s="25">
        <v>11</v>
      </c>
      <c r="C1177" s="52" t="s">
        <v>23</v>
      </c>
      <c r="D1177" s="42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57"/>
      <c r="W1177" s="57"/>
      <c r="X1177" s="57"/>
      <c r="Y1177" s="12"/>
    </row>
    <row r="1178" spans="1:25" hidden="1" x14ac:dyDescent="0.2">
      <c r="A1178" s="28" t="s">
        <v>226</v>
      </c>
      <c r="B1178" s="29">
        <v>11</v>
      </c>
      <c r="C1178" s="53" t="s">
        <v>23</v>
      </c>
      <c r="D1178" s="56">
        <v>4221</v>
      </c>
      <c r="E1178" s="32" t="s">
        <v>129</v>
      </c>
      <c r="F1178" s="32"/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226</v>
      </c>
      <c r="B1179" s="29">
        <v>11</v>
      </c>
      <c r="C1179" s="53" t="s">
        <v>23</v>
      </c>
      <c r="D1179" s="56">
        <v>4222</v>
      </c>
      <c r="E1179" s="32" t="s">
        <v>130</v>
      </c>
      <c r="F1179" s="32"/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226</v>
      </c>
      <c r="B1180" s="29">
        <v>11</v>
      </c>
      <c r="C1180" s="53" t="s">
        <v>23</v>
      </c>
      <c r="D1180" s="56">
        <v>4223</v>
      </c>
      <c r="E1180" s="32" t="s">
        <v>131</v>
      </c>
      <c r="F1180" s="32"/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226</v>
      </c>
      <c r="B1181" s="29">
        <v>11</v>
      </c>
      <c r="C1181" s="53" t="s">
        <v>23</v>
      </c>
      <c r="D1181" s="56">
        <v>4227</v>
      </c>
      <c r="E1181" s="32" t="s">
        <v>132</v>
      </c>
      <c r="F1181" s="32"/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226</v>
      </c>
      <c r="B1182" s="25">
        <v>11</v>
      </c>
      <c r="C1182" s="52" t="s">
        <v>23</v>
      </c>
      <c r="D1182" s="42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57"/>
      <c r="W1182" s="57"/>
      <c r="X1182" s="57"/>
      <c r="Y1182" s="12"/>
    </row>
    <row r="1183" spans="1:25" hidden="1" x14ac:dyDescent="0.2">
      <c r="A1183" s="28" t="s">
        <v>226</v>
      </c>
      <c r="B1183" s="29">
        <v>11</v>
      </c>
      <c r="C1183" s="53" t="s">
        <v>23</v>
      </c>
      <c r="D1183" s="56">
        <v>4262</v>
      </c>
      <c r="E1183" s="32" t="s">
        <v>135</v>
      </c>
      <c r="F1183" s="32"/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226</v>
      </c>
      <c r="B1184" s="25">
        <v>11</v>
      </c>
      <c r="C1184" s="52" t="s">
        <v>23</v>
      </c>
      <c r="D1184" s="42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57"/>
      <c r="W1184" s="57"/>
      <c r="X1184" s="57"/>
      <c r="Y1184" s="12"/>
    </row>
    <row r="1185" spans="1:25" hidden="1" x14ac:dyDescent="0.2">
      <c r="A1185" s="28" t="s">
        <v>226</v>
      </c>
      <c r="B1185" s="29">
        <v>11</v>
      </c>
      <c r="C1185" s="53" t="s">
        <v>23</v>
      </c>
      <c r="D1185" s="56">
        <v>4511</v>
      </c>
      <c r="E1185" s="32" t="s">
        <v>136</v>
      </c>
      <c r="F1185" s="32"/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388" t="s">
        <v>269</v>
      </c>
      <c r="B1186" s="388"/>
      <c r="C1186" s="388"/>
      <c r="D1186" s="388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57"/>
      <c r="W1186" s="57"/>
      <c r="X1186" s="57"/>
      <c r="Y1186" s="12"/>
    </row>
    <row r="1187" spans="1:25" s="23" customFormat="1" ht="15.75" hidden="1" x14ac:dyDescent="0.2">
      <c r="A1187" s="24" t="s">
        <v>269</v>
      </c>
      <c r="B1187" s="25">
        <v>11</v>
      </c>
      <c r="C1187" s="52" t="s">
        <v>23</v>
      </c>
      <c r="D1187" s="42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57"/>
      <c r="W1187" s="57"/>
      <c r="X1187" s="57"/>
      <c r="Y1187" s="12"/>
    </row>
    <row r="1188" spans="1:25" hidden="1" x14ac:dyDescent="0.2">
      <c r="A1188" s="28" t="s">
        <v>269</v>
      </c>
      <c r="B1188" s="29">
        <v>11</v>
      </c>
      <c r="C1188" s="53" t="s">
        <v>23</v>
      </c>
      <c r="D1188" s="56">
        <v>3232</v>
      </c>
      <c r="E1188" s="32" t="s">
        <v>118</v>
      </c>
      <c r="F1188" s="32"/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269</v>
      </c>
      <c r="B1189" s="29">
        <v>11</v>
      </c>
      <c r="C1189" s="53" t="s">
        <v>23</v>
      </c>
      <c r="D1189" s="56">
        <v>3235</v>
      </c>
      <c r="E1189" s="32" t="s">
        <v>42</v>
      </c>
      <c r="F1189" s="32"/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269</v>
      </c>
      <c r="B1190" s="29">
        <v>11</v>
      </c>
      <c r="C1190" s="53" t="s">
        <v>23</v>
      </c>
      <c r="D1190" s="56">
        <v>3239</v>
      </c>
      <c r="E1190" s="32" t="s">
        <v>41</v>
      </c>
      <c r="F1190" s="32"/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269</v>
      </c>
      <c r="B1191" s="25">
        <v>11</v>
      </c>
      <c r="C1191" s="52" t="s">
        <v>23</v>
      </c>
      <c r="D1191" s="42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57"/>
      <c r="W1191" s="57"/>
      <c r="X1191" s="57"/>
      <c r="Y1191" s="12"/>
    </row>
    <row r="1192" spans="1:25" hidden="1" x14ac:dyDescent="0.2">
      <c r="A1192" s="28" t="s">
        <v>269</v>
      </c>
      <c r="B1192" s="29">
        <v>11</v>
      </c>
      <c r="C1192" s="53" t="s">
        <v>23</v>
      </c>
      <c r="D1192" s="56">
        <v>3292</v>
      </c>
      <c r="E1192" s="32" t="s">
        <v>123</v>
      </c>
      <c r="F1192" s="32"/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387" t="s">
        <v>225</v>
      </c>
      <c r="B1193" s="387"/>
      <c r="C1193" s="387"/>
      <c r="D1193" s="387"/>
      <c r="E1193" s="20" t="s">
        <v>281</v>
      </c>
      <c r="F1193" s="20" t="s">
        <v>250</v>
      </c>
      <c r="G1193" s="102">
        <f>G1194+G1196+G1198+G1200+G1202</f>
        <v>5185560</v>
      </c>
      <c r="H1193" s="102">
        <f t="shared" ref="H1193:U1193" si="600">H1194+H1196+H1198+H1200+H1202</f>
        <v>100000</v>
      </c>
      <c r="I1193" s="102">
        <f t="shared" si="600"/>
        <v>5185560</v>
      </c>
      <c r="J1193" s="102">
        <f t="shared" si="600"/>
        <v>100000</v>
      </c>
      <c r="K1193" s="102">
        <f t="shared" si="600"/>
        <v>860095.69000000006</v>
      </c>
      <c r="L1193" s="103">
        <f t="shared" si="578"/>
        <v>16.586360778777991</v>
      </c>
      <c r="M1193" s="102">
        <f t="shared" si="600"/>
        <v>0</v>
      </c>
      <c r="N1193" s="102">
        <f t="shared" si="600"/>
        <v>0</v>
      </c>
      <c r="O1193" s="102">
        <f t="shared" si="600"/>
        <v>0</v>
      </c>
      <c r="P1193" s="102">
        <f t="shared" si="600"/>
        <v>0</v>
      </c>
      <c r="Q1193" s="102">
        <f t="shared" si="600"/>
        <v>0</v>
      </c>
      <c r="R1193" s="102">
        <f t="shared" si="600"/>
        <v>0</v>
      </c>
      <c r="S1193" s="102">
        <f t="shared" si="600"/>
        <v>0</v>
      </c>
      <c r="T1193" s="102">
        <f t="shared" si="600"/>
        <v>0</v>
      </c>
      <c r="U1193" s="102">
        <f t="shared" si="600"/>
        <v>0</v>
      </c>
      <c r="V1193" s="57"/>
      <c r="W1193" s="57"/>
      <c r="X1193" s="57"/>
      <c r="Y1193" s="12"/>
    </row>
    <row r="1194" spans="1:25" s="36" customFormat="1" ht="15.75" hidden="1" x14ac:dyDescent="0.2">
      <c r="A1194" s="24" t="s">
        <v>225</v>
      </c>
      <c r="B1194" s="25">
        <v>12</v>
      </c>
      <c r="C1194" s="52" t="s">
        <v>23</v>
      </c>
      <c r="D1194" s="27">
        <v>323</v>
      </c>
      <c r="E1194" s="20"/>
      <c r="F1194" s="20"/>
      <c r="G1194" s="104">
        <f>SUM(G1195)</f>
        <v>40000</v>
      </c>
      <c r="H1194" s="104">
        <f t="shared" ref="H1194:U1194" si="601">SUM(H1195)</f>
        <v>40000</v>
      </c>
      <c r="I1194" s="104">
        <f t="shared" si="601"/>
        <v>40000</v>
      </c>
      <c r="J1194" s="104">
        <f t="shared" si="601"/>
        <v>40000</v>
      </c>
      <c r="K1194" s="104">
        <f t="shared" si="601"/>
        <v>0</v>
      </c>
      <c r="L1194" s="105">
        <f t="shared" si="578"/>
        <v>0</v>
      </c>
      <c r="M1194" s="104">
        <f t="shared" si="601"/>
        <v>0</v>
      </c>
      <c r="N1194" s="104">
        <f t="shared" si="601"/>
        <v>0</v>
      </c>
      <c r="O1194" s="104">
        <f t="shared" si="601"/>
        <v>0</v>
      </c>
      <c r="P1194" s="104">
        <f t="shared" si="601"/>
        <v>0</v>
      </c>
      <c r="Q1194" s="104">
        <f t="shared" si="601"/>
        <v>0</v>
      </c>
      <c r="R1194" s="104">
        <f t="shared" si="601"/>
        <v>0</v>
      </c>
      <c r="S1194" s="104">
        <f t="shared" si="601"/>
        <v>0</v>
      </c>
      <c r="T1194" s="104">
        <f t="shared" si="601"/>
        <v>0</v>
      </c>
      <c r="U1194" s="104">
        <f t="shared" si="601"/>
        <v>0</v>
      </c>
      <c r="V1194" s="21"/>
      <c r="W1194" s="21"/>
      <c r="X1194" s="21"/>
      <c r="Y1194" s="132"/>
    </row>
    <row r="1195" spans="1:25" s="35" customFormat="1" hidden="1" x14ac:dyDescent="0.2">
      <c r="A1195" s="28" t="s">
        <v>225</v>
      </c>
      <c r="B1195" s="29">
        <v>12</v>
      </c>
      <c r="C1195" s="53" t="s">
        <v>23</v>
      </c>
      <c r="D1195" s="56">
        <v>3237</v>
      </c>
      <c r="E1195" s="32" t="s">
        <v>36</v>
      </c>
      <c r="F1195" s="32"/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  <c r="V1195" s="1"/>
      <c r="W1195" s="1"/>
      <c r="X1195" s="1"/>
      <c r="Y1195" s="74"/>
    </row>
    <row r="1196" spans="1:25" s="36" customFormat="1" ht="15.75" hidden="1" x14ac:dyDescent="0.2">
      <c r="A1196" s="24" t="s">
        <v>225</v>
      </c>
      <c r="B1196" s="25">
        <v>12</v>
      </c>
      <c r="C1196" s="52" t="s">
        <v>23</v>
      </c>
      <c r="D1196" s="42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32"/>
    </row>
    <row r="1197" spans="1:25" s="35" customFormat="1" hidden="1" x14ac:dyDescent="0.2">
      <c r="A1197" s="28" t="s">
        <v>225</v>
      </c>
      <c r="B1197" s="29">
        <v>12</v>
      </c>
      <c r="C1197" s="53" t="s">
        <v>23</v>
      </c>
      <c r="D1197" s="56">
        <v>4227</v>
      </c>
      <c r="E1197" s="32" t="s">
        <v>132</v>
      </c>
      <c r="F1197" s="32"/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  <c r="V1197" s="1"/>
      <c r="W1197" s="1"/>
      <c r="X1197" s="1"/>
      <c r="Y1197" s="74"/>
    </row>
    <row r="1198" spans="1:25" s="36" customFormat="1" ht="15.75" hidden="1" x14ac:dyDescent="0.2">
      <c r="A1198" s="24" t="s">
        <v>225</v>
      </c>
      <c r="B1198" s="25">
        <v>51</v>
      </c>
      <c r="C1198" s="52" t="s">
        <v>23</v>
      </c>
      <c r="D1198" s="42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32"/>
    </row>
    <row r="1199" spans="1:25" s="35" customFormat="1" hidden="1" x14ac:dyDescent="0.2">
      <c r="A1199" s="28" t="s">
        <v>225</v>
      </c>
      <c r="B1199" s="29">
        <v>51</v>
      </c>
      <c r="C1199" s="53" t="s">
        <v>23</v>
      </c>
      <c r="D1199" s="56">
        <v>3237</v>
      </c>
      <c r="E1199" s="32" t="s">
        <v>36</v>
      </c>
      <c r="F1199" s="32"/>
      <c r="G1199" s="1">
        <v>660000</v>
      </c>
      <c r="H1199" s="59"/>
      <c r="I1199" s="1">
        <v>660000</v>
      </c>
      <c r="J1199" s="59"/>
      <c r="K1199" s="1">
        <v>0</v>
      </c>
      <c r="L1199" s="33">
        <f t="shared" si="578"/>
        <v>0</v>
      </c>
      <c r="M1199" s="1">
        <v>0</v>
      </c>
      <c r="N1199" s="59"/>
      <c r="O1199" s="1"/>
      <c r="P1199" s="59"/>
      <c r="Q1199" s="1">
        <v>0</v>
      </c>
      <c r="R1199" s="1"/>
      <c r="S1199" s="59"/>
      <c r="T1199" s="1"/>
      <c r="U1199" s="59"/>
      <c r="V1199" s="1"/>
      <c r="W1199" s="1"/>
      <c r="X1199" s="1"/>
      <c r="Y1199" s="74"/>
    </row>
    <row r="1200" spans="1:25" s="36" customFormat="1" ht="15.75" hidden="1" x14ac:dyDescent="0.2">
      <c r="A1200" s="24" t="s">
        <v>225</v>
      </c>
      <c r="B1200" s="25">
        <v>51</v>
      </c>
      <c r="C1200" s="52" t="s">
        <v>23</v>
      </c>
      <c r="D1200" s="42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32"/>
    </row>
    <row r="1201" spans="1:25" s="35" customFormat="1" hidden="1" x14ac:dyDescent="0.2">
      <c r="A1201" s="28" t="s">
        <v>225</v>
      </c>
      <c r="B1201" s="29">
        <v>51</v>
      </c>
      <c r="C1201" s="53" t="s">
        <v>23</v>
      </c>
      <c r="D1201" s="56">
        <v>3821</v>
      </c>
      <c r="E1201" s="32" t="s">
        <v>38</v>
      </c>
      <c r="F1201" s="32"/>
      <c r="G1201" s="1">
        <v>4250560</v>
      </c>
      <c r="H1201" s="59"/>
      <c r="I1201" s="1">
        <v>4250560</v>
      </c>
      <c r="J1201" s="59"/>
      <c r="K1201" s="1">
        <v>820355.18</v>
      </c>
      <c r="L1201" s="33">
        <f t="shared" si="605"/>
        <v>19.299931773695704</v>
      </c>
      <c r="M1201" s="1">
        <v>0</v>
      </c>
      <c r="N1201" s="59"/>
      <c r="O1201" s="1"/>
      <c r="P1201" s="59"/>
      <c r="Q1201" s="1">
        <v>0</v>
      </c>
      <c r="R1201" s="1"/>
      <c r="S1201" s="59"/>
      <c r="T1201" s="1"/>
      <c r="U1201" s="59"/>
      <c r="V1201" s="1"/>
      <c r="W1201" s="1"/>
      <c r="X1201" s="1"/>
      <c r="Y1201" s="74"/>
    </row>
    <row r="1202" spans="1:25" s="36" customFormat="1" ht="15.75" hidden="1" x14ac:dyDescent="0.2">
      <c r="A1202" s="24" t="s">
        <v>225</v>
      </c>
      <c r="B1202" s="25">
        <v>51</v>
      </c>
      <c r="C1202" s="52" t="s">
        <v>23</v>
      </c>
      <c r="D1202" s="42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32"/>
    </row>
    <row r="1203" spans="1:25" s="35" customFormat="1" hidden="1" x14ac:dyDescent="0.2">
      <c r="A1203" s="28" t="s">
        <v>225</v>
      </c>
      <c r="B1203" s="29">
        <v>51</v>
      </c>
      <c r="C1203" s="53" t="s">
        <v>23</v>
      </c>
      <c r="D1203" s="56">
        <v>4221</v>
      </c>
      <c r="E1203" s="32" t="s">
        <v>129</v>
      </c>
      <c r="F1203" s="32"/>
      <c r="G1203" s="1">
        <v>0</v>
      </c>
      <c r="H1203" s="59"/>
      <c r="I1203" s="1">
        <v>0</v>
      </c>
      <c r="J1203" s="59"/>
      <c r="K1203" s="1">
        <v>29805.360000000001</v>
      </c>
      <c r="L1203" s="33" t="str">
        <f t="shared" si="605"/>
        <v>-</v>
      </c>
      <c r="M1203" s="1">
        <v>0</v>
      </c>
      <c r="N1203" s="59"/>
      <c r="O1203" s="1"/>
      <c r="P1203" s="59"/>
      <c r="Q1203" s="1">
        <v>0</v>
      </c>
      <c r="R1203" s="1"/>
      <c r="S1203" s="59"/>
      <c r="T1203" s="1"/>
      <c r="U1203" s="59"/>
      <c r="V1203" s="1"/>
      <c r="W1203" s="1"/>
      <c r="X1203" s="1"/>
      <c r="Y1203" s="74"/>
    </row>
    <row r="1204" spans="1:25" s="35" customFormat="1" hidden="1" x14ac:dyDescent="0.2">
      <c r="A1204" s="28" t="s">
        <v>225</v>
      </c>
      <c r="B1204" s="29">
        <v>51</v>
      </c>
      <c r="C1204" s="53" t="s">
        <v>23</v>
      </c>
      <c r="D1204" s="56">
        <v>4227</v>
      </c>
      <c r="E1204" s="32" t="s">
        <v>132</v>
      </c>
      <c r="F1204" s="32"/>
      <c r="G1204" s="1">
        <v>175000</v>
      </c>
      <c r="H1204" s="59"/>
      <c r="I1204" s="1">
        <v>175000</v>
      </c>
      <c r="J1204" s="59"/>
      <c r="K1204" s="1">
        <v>0</v>
      </c>
      <c r="L1204" s="33">
        <f t="shared" si="605"/>
        <v>0</v>
      </c>
      <c r="M1204" s="1">
        <v>0</v>
      </c>
      <c r="N1204" s="59"/>
      <c r="O1204" s="1"/>
      <c r="P1204" s="59"/>
      <c r="Q1204" s="1">
        <v>0</v>
      </c>
      <c r="R1204" s="1"/>
      <c r="S1204" s="59"/>
      <c r="T1204" s="1"/>
      <c r="U1204" s="59"/>
      <c r="V1204" s="1"/>
      <c r="W1204" s="1"/>
      <c r="X1204" s="1"/>
      <c r="Y1204" s="74"/>
    </row>
    <row r="1205" spans="1:25" s="23" customFormat="1" ht="50.1" customHeight="1" x14ac:dyDescent="0.2">
      <c r="A1205" s="389" t="s">
        <v>542</v>
      </c>
      <c r="B1205" s="389"/>
      <c r="C1205" s="389"/>
      <c r="D1205" s="389"/>
      <c r="E1205" s="390" t="s">
        <v>438</v>
      </c>
      <c r="F1205" s="390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57"/>
      <c r="W1205" s="57"/>
      <c r="X1205" s="57"/>
      <c r="Y1205" s="12"/>
    </row>
    <row r="1206" spans="1:25" s="23" customFormat="1" ht="78.75" x14ac:dyDescent="0.2">
      <c r="A1206" s="385" t="s">
        <v>412</v>
      </c>
      <c r="B1206" s="385"/>
      <c r="C1206" s="385"/>
      <c r="D1206" s="385"/>
      <c r="E1206" s="51" t="s">
        <v>439</v>
      </c>
      <c r="F1206" s="51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57"/>
      <c r="W1206" s="57"/>
      <c r="X1206" s="57"/>
      <c r="Y1206" s="12"/>
    </row>
    <row r="1207" spans="1:25" s="23" customFormat="1" ht="15.75" hidden="1" x14ac:dyDescent="0.2">
      <c r="A1207" s="24" t="s">
        <v>226</v>
      </c>
      <c r="B1207" s="25">
        <v>11</v>
      </c>
      <c r="C1207" s="52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57">
        <v>1680000</v>
      </c>
      <c r="W1207" s="57"/>
      <c r="X1207" s="57"/>
      <c r="Y1207" s="12" t="s">
        <v>580</v>
      </c>
    </row>
    <row r="1208" spans="1:25" s="23" customFormat="1" ht="15.75" hidden="1" x14ac:dyDescent="0.2">
      <c r="A1208" s="28" t="s">
        <v>226</v>
      </c>
      <c r="B1208" s="29">
        <v>11</v>
      </c>
      <c r="C1208" s="53" t="s">
        <v>23</v>
      </c>
      <c r="D1208" s="56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57">
        <f>O1207+O1209+O1211</f>
        <v>1680000</v>
      </c>
      <c r="W1208" s="57"/>
      <c r="X1208" s="57"/>
      <c r="Y1208" s="12" t="s">
        <v>581</v>
      </c>
    </row>
    <row r="1209" spans="1:25" s="23" customFormat="1" ht="15.75" hidden="1" x14ac:dyDescent="0.2">
      <c r="A1209" s="24" t="s">
        <v>226</v>
      </c>
      <c r="B1209" s="25">
        <v>11</v>
      </c>
      <c r="C1209" s="52" t="s">
        <v>23</v>
      </c>
      <c r="D1209" s="42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76">
        <f>V1207-V1208</f>
        <v>0</v>
      </c>
      <c r="W1209" s="76"/>
      <c r="X1209" s="76"/>
      <c r="Y1209" s="75" t="s">
        <v>570</v>
      </c>
    </row>
    <row r="1210" spans="1:25" s="23" customFormat="1" ht="15.75" hidden="1" x14ac:dyDescent="0.2">
      <c r="A1210" s="28" t="s">
        <v>226</v>
      </c>
      <c r="B1210" s="29">
        <v>11</v>
      </c>
      <c r="C1210" s="53" t="s">
        <v>23</v>
      </c>
      <c r="D1210" s="56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57"/>
      <c r="W1210" s="57"/>
      <c r="X1210" s="57"/>
      <c r="Y1210" s="12"/>
    </row>
    <row r="1211" spans="1:25" s="23" customFormat="1" ht="15.75" hidden="1" x14ac:dyDescent="0.2">
      <c r="A1211" s="24" t="s">
        <v>226</v>
      </c>
      <c r="B1211" s="25">
        <v>11</v>
      </c>
      <c r="C1211" s="52" t="s">
        <v>23</v>
      </c>
      <c r="D1211" s="42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57"/>
      <c r="W1211" s="57"/>
      <c r="X1211" s="57"/>
      <c r="Y1211" s="12"/>
    </row>
    <row r="1212" spans="1:25" s="23" customFormat="1" ht="15.75" hidden="1" x14ac:dyDescent="0.2">
      <c r="A1212" s="28" t="s">
        <v>226</v>
      </c>
      <c r="B1212" s="29">
        <v>11</v>
      </c>
      <c r="C1212" s="53" t="s">
        <v>23</v>
      </c>
      <c r="D1212" s="56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57"/>
      <c r="W1212" s="57"/>
      <c r="X1212" s="57"/>
      <c r="Y1212" s="12"/>
    </row>
    <row r="1213" spans="1:25" s="23" customFormat="1" ht="30" hidden="1" x14ac:dyDescent="0.2">
      <c r="A1213" s="28" t="s">
        <v>226</v>
      </c>
      <c r="B1213" s="29">
        <v>11</v>
      </c>
      <c r="C1213" s="53" t="s">
        <v>23</v>
      </c>
      <c r="D1213" s="56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57"/>
      <c r="W1213" s="57"/>
      <c r="X1213" s="57"/>
      <c r="Y1213" s="12"/>
    </row>
    <row r="1214" spans="1:25" s="23" customFormat="1" ht="15.75" hidden="1" x14ac:dyDescent="0.2">
      <c r="A1214" s="24" t="s">
        <v>226</v>
      </c>
      <c r="B1214" s="25">
        <v>11</v>
      </c>
      <c r="C1214" s="52" t="s">
        <v>23</v>
      </c>
      <c r="D1214" s="42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57"/>
      <c r="W1214" s="57"/>
      <c r="X1214" s="57"/>
      <c r="Y1214" s="12"/>
    </row>
    <row r="1215" spans="1:25" s="23" customFormat="1" ht="15.75" hidden="1" x14ac:dyDescent="0.2">
      <c r="A1215" s="28" t="s">
        <v>226</v>
      </c>
      <c r="B1215" s="29">
        <v>11</v>
      </c>
      <c r="C1215" s="53" t="s">
        <v>23</v>
      </c>
      <c r="D1215" s="56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57"/>
      <c r="W1215" s="57"/>
      <c r="X1215" s="57"/>
      <c r="Y1215" s="12"/>
    </row>
    <row r="1216" spans="1:25" s="23" customFormat="1" ht="30" hidden="1" x14ac:dyDescent="0.2">
      <c r="A1216" s="28" t="s">
        <v>226</v>
      </c>
      <c r="B1216" s="29">
        <v>11</v>
      </c>
      <c r="C1216" s="53" t="s">
        <v>23</v>
      </c>
      <c r="D1216" s="56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57"/>
      <c r="W1216" s="57"/>
      <c r="X1216" s="57"/>
      <c r="Y1216" s="12"/>
    </row>
    <row r="1217" spans="1:25" s="23" customFormat="1" ht="15.75" hidden="1" x14ac:dyDescent="0.2">
      <c r="A1217" s="28" t="s">
        <v>226</v>
      </c>
      <c r="B1217" s="29">
        <v>11</v>
      </c>
      <c r="C1217" s="53" t="s">
        <v>23</v>
      </c>
      <c r="D1217" s="56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57"/>
      <c r="W1217" s="57"/>
      <c r="X1217" s="57"/>
      <c r="Y1217" s="12"/>
    </row>
    <row r="1218" spans="1:25" s="23" customFormat="1" ht="15.75" hidden="1" x14ac:dyDescent="0.2">
      <c r="A1218" s="24" t="s">
        <v>226</v>
      </c>
      <c r="B1218" s="25">
        <v>11</v>
      </c>
      <c r="C1218" s="52" t="s">
        <v>23</v>
      </c>
      <c r="D1218" s="42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57"/>
      <c r="W1218" s="57"/>
      <c r="X1218" s="57"/>
      <c r="Y1218" s="12"/>
    </row>
    <row r="1219" spans="1:25" s="23" customFormat="1" ht="15.75" hidden="1" x14ac:dyDescent="0.2">
      <c r="A1219" s="28" t="s">
        <v>226</v>
      </c>
      <c r="B1219" s="29">
        <v>11</v>
      </c>
      <c r="C1219" s="53" t="s">
        <v>23</v>
      </c>
      <c r="D1219" s="56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57"/>
      <c r="W1219" s="57"/>
      <c r="X1219" s="57"/>
      <c r="Y1219" s="12"/>
    </row>
    <row r="1220" spans="1:25" s="23" customFormat="1" ht="15.75" hidden="1" x14ac:dyDescent="0.2">
      <c r="A1220" s="28" t="s">
        <v>226</v>
      </c>
      <c r="B1220" s="29">
        <v>11</v>
      </c>
      <c r="C1220" s="53" t="s">
        <v>23</v>
      </c>
      <c r="D1220" s="56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57"/>
      <c r="W1220" s="57"/>
      <c r="X1220" s="57"/>
      <c r="Y1220" s="12"/>
    </row>
    <row r="1221" spans="1:25" s="23" customFormat="1" ht="30" hidden="1" x14ac:dyDescent="0.2">
      <c r="A1221" s="28" t="s">
        <v>226</v>
      </c>
      <c r="B1221" s="29">
        <v>11</v>
      </c>
      <c r="C1221" s="53" t="s">
        <v>23</v>
      </c>
      <c r="D1221" s="56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57"/>
      <c r="W1221" s="57"/>
      <c r="X1221" s="57"/>
      <c r="Y1221" s="12"/>
    </row>
    <row r="1222" spans="1:25" s="23" customFormat="1" ht="15.75" hidden="1" x14ac:dyDescent="0.2">
      <c r="A1222" s="28" t="s">
        <v>226</v>
      </c>
      <c r="B1222" s="29">
        <v>11</v>
      </c>
      <c r="C1222" s="53" t="s">
        <v>23</v>
      </c>
      <c r="D1222" s="56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57"/>
      <c r="W1222" s="57"/>
      <c r="X1222" s="57"/>
      <c r="Y1222" s="12"/>
    </row>
    <row r="1223" spans="1:25" s="23" customFormat="1" ht="15.75" hidden="1" x14ac:dyDescent="0.2">
      <c r="A1223" s="28" t="s">
        <v>226</v>
      </c>
      <c r="B1223" s="29">
        <v>11</v>
      </c>
      <c r="C1223" s="53" t="s">
        <v>23</v>
      </c>
      <c r="D1223" s="56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57"/>
      <c r="W1223" s="57"/>
      <c r="X1223" s="57"/>
      <c r="Y1223" s="12"/>
    </row>
    <row r="1224" spans="1:25" s="23" customFormat="1" ht="15.75" hidden="1" x14ac:dyDescent="0.2">
      <c r="A1224" s="24" t="s">
        <v>226</v>
      </c>
      <c r="B1224" s="25">
        <v>11</v>
      </c>
      <c r="C1224" s="52" t="s">
        <v>23</v>
      </c>
      <c r="D1224" s="42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57"/>
      <c r="W1224" s="57"/>
      <c r="X1224" s="57"/>
      <c r="Y1224" s="12"/>
    </row>
    <row r="1225" spans="1:25" s="23" customFormat="1" ht="15.75" hidden="1" x14ac:dyDescent="0.2">
      <c r="A1225" s="28" t="s">
        <v>226</v>
      </c>
      <c r="B1225" s="29">
        <v>11</v>
      </c>
      <c r="C1225" s="53" t="s">
        <v>23</v>
      </c>
      <c r="D1225" s="56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114">
        <v>120000</v>
      </c>
      <c r="U1225" s="1">
        <f t="shared" ref="U1225:U1232" si="617">T1225</f>
        <v>120000</v>
      </c>
      <c r="V1225" s="57"/>
      <c r="W1225" s="57"/>
      <c r="X1225" s="57"/>
      <c r="Y1225" s="12"/>
    </row>
    <row r="1226" spans="1:25" s="23" customFormat="1" ht="15.75" hidden="1" x14ac:dyDescent="0.2">
      <c r="A1226" s="28" t="s">
        <v>226</v>
      </c>
      <c r="B1226" s="29">
        <v>11</v>
      </c>
      <c r="C1226" s="53" t="s">
        <v>23</v>
      </c>
      <c r="D1226" s="56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57"/>
      <c r="W1226" s="57"/>
      <c r="X1226" s="57"/>
      <c r="Y1226" s="12"/>
    </row>
    <row r="1227" spans="1:25" s="23" customFormat="1" ht="15.75" hidden="1" x14ac:dyDescent="0.2">
      <c r="A1227" s="28" t="s">
        <v>226</v>
      </c>
      <c r="B1227" s="29">
        <v>11</v>
      </c>
      <c r="C1227" s="53" t="s">
        <v>23</v>
      </c>
      <c r="D1227" s="56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57"/>
      <c r="W1227" s="57"/>
      <c r="X1227" s="57"/>
      <c r="Y1227" s="12"/>
    </row>
    <row r="1228" spans="1:25" s="23" customFormat="1" ht="15.75" hidden="1" x14ac:dyDescent="0.2">
      <c r="A1228" s="28" t="s">
        <v>226</v>
      </c>
      <c r="B1228" s="29">
        <v>11</v>
      </c>
      <c r="C1228" s="53" t="s">
        <v>23</v>
      </c>
      <c r="D1228" s="56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57"/>
      <c r="W1228" s="57"/>
      <c r="X1228" s="57"/>
      <c r="Y1228" s="12"/>
    </row>
    <row r="1229" spans="1:25" s="23" customFormat="1" ht="15.75" hidden="1" x14ac:dyDescent="0.2">
      <c r="A1229" s="28" t="s">
        <v>226</v>
      </c>
      <c r="B1229" s="29">
        <v>11</v>
      </c>
      <c r="C1229" s="53" t="s">
        <v>23</v>
      </c>
      <c r="D1229" s="56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57"/>
      <c r="W1229" s="57"/>
      <c r="X1229" s="57"/>
      <c r="Y1229" s="12"/>
    </row>
    <row r="1230" spans="1:25" s="23" customFormat="1" ht="15.75" hidden="1" x14ac:dyDescent="0.2">
      <c r="A1230" s="28" t="s">
        <v>226</v>
      </c>
      <c r="B1230" s="29">
        <v>11</v>
      </c>
      <c r="C1230" s="53" t="s">
        <v>23</v>
      </c>
      <c r="D1230" s="56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57"/>
      <c r="W1230" s="57"/>
      <c r="X1230" s="57"/>
      <c r="Y1230" s="12"/>
    </row>
    <row r="1231" spans="1:25" s="23" customFormat="1" ht="15.75" hidden="1" x14ac:dyDescent="0.2">
      <c r="A1231" s="28" t="s">
        <v>226</v>
      </c>
      <c r="B1231" s="29">
        <v>11</v>
      </c>
      <c r="C1231" s="53" t="s">
        <v>23</v>
      </c>
      <c r="D1231" s="56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57"/>
      <c r="W1231" s="57"/>
      <c r="X1231" s="57"/>
      <c r="Y1231" s="12"/>
    </row>
    <row r="1232" spans="1:25" s="23" customFormat="1" ht="15.75" hidden="1" x14ac:dyDescent="0.2">
      <c r="A1232" s="28" t="s">
        <v>226</v>
      </c>
      <c r="B1232" s="29">
        <v>11</v>
      </c>
      <c r="C1232" s="53" t="s">
        <v>23</v>
      </c>
      <c r="D1232" s="56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57"/>
      <c r="W1232" s="57"/>
      <c r="X1232" s="57"/>
      <c r="Y1232" s="12"/>
    </row>
    <row r="1233" spans="1:25" s="23" customFormat="1" ht="15.75" hidden="1" x14ac:dyDescent="0.2">
      <c r="A1233" s="24" t="s">
        <v>226</v>
      </c>
      <c r="B1233" s="25">
        <v>11</v>
      </c>
      <c r="C1233" s="52" t="s">
        <v>23</v>
      </c>
      <c r="D1233" s="42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57"/>
      <c r="W1233" s="57"/>
      <c r="X1233" s="57"/>
      <c r="Y1233" s="12"/>
    </row>
    <row r="1234" spans="1:25" ht="30" hidden="1" x14ac:dyDescent="0.2">
      <c r="A1234" s="28" t="s">
        <v>226</v>
      </c>
      <c r="B1234" s="29">
        <v>11</v>
      </c>
      <c r="C1234" s="53" t="s">
        <v>23</v>
      </c>
      <c r="D1234" s="56">
        <v>3291</v>
      </c>
      <c r="E1234" s="32" t="s">
        <v>109</v>
      </c>
      <c r="F1234" s="32"/>
      <c r="G1234" s="1"/>
      <c r="H1234" s="1"/>
      <c r="I1234" s="1"/>
      <c r="J1234" s="1"/>
      <c r="K1234" s="1"/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226</v>
      </c>
      <c r="B1235" s="29">
        <v>11</v>
      </c>
      <c r="C1235" s="53" t="s">
        <v>23</v>
      </c>
      <c r="D1235" s="56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57"/>
      <c r="W1235" s="57"/>
      <c r="X1235" s="57"/>
      <c r="Y1235" s="12"/>
    </row>
    <row r="1236" spans="1:25" s="23" customFormat="1" ht="15.75" hidden="1" x14ac:dyDescent="0.2">
      <c r="A1236" s="28" t="s">
        <v>226</v>
      </c>
      <c r="B1236" s="29">
        <v>11</v>
      </c>
      <c r="C1236" s="53" t="s">
        <v>23</v>
      </c>
      <c r="D1236" s="56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57"/>
      <c r="W1236" s="57"/>
      <c r="X1236" s="57"/>
      <c r="Y1236" s="12"/>
    </row>
    <row r="1237" spans="1:25" s="23" customFormat="1" ht="15.75" hidden="1" x14ac:dyDescent="0.2">
      <c r="A1237" s="28" t="s">
        <v>226</v>
      </c>
      <c r="B1237" s="29">
        <v>11</v>
      </c>
      <c r="C1237" s="53" t="s">
        <v>23</v>
      </c>
      <c r="D1237" s="56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57"/>
      <c r="W1237" s="57"/>
      <c r="X1237" s="57"/>
      <c r="Y1237" s="12"/>
    </row>
    <row r="1238" spans="1:25" s="23" customFormat="1" ht="15.75" hidden="1" x14ac:dyDescent="0.2">
      <c r="A1238" s="24" t="s">
        <v>226</v>
      </c>
      <c r="B1238" s="25">
        <v>11</v>
      </c>
      <c r="C1238" s="52" t="s">
        <v>23</v>
      </c>
      <c r="D1238" s="42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57"/>
      <c r="W1238" s="57"/>
      <c r="X1238" s="57"/>
      <c r="Y1238" s="12"/>
    </row>
    <row r="1239" spans="1:25" s="23" customFormat="1" ht="15.75" hidden="1" x14ac:dyDescent="0.2">
      <c r="A1239" s="28" t="s">
        <v>226</v>
      </c>
      <c r="B1239" s="29">
        <v>11</v>
      </c>
      <c r="C1239" s="53" t="s">
        <v>23</v>
      </c>
      <c r="D1239" s="56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57"/>
      <c r="W1239" s="57"/>
      <c r="X1239" s="57"/>
      <c r="Y1239" s="12"/>
    </row>
    <row r="1240" spans="1:25" hidden="1" x14ac:dyDescent="0.2">
      <c r="A1240" s="28" t="s">
        <v>226</v>
      </c>
      <c r="B1240" s="29">
        <v>11</v>
      </c>
      <c r="C1240" s="53" t="s">
        <v>23</v>
      </c>
      <c r="D1240" s="56">
        <v>3433</v>
      </c>
      <c r="E1240" s="32" t="s">
        <v>126</v>
      </c>
      <c r="F1240" s="32"/>
      <c r="G1240" s="1">
        <v>10000</v>
      </c>
      <c r="H1240" s="1">
        <v>10000</v>
      </c>
      <c r="I1240" s="1"/>
      <c r="J1240" s="1"/>
      <c r="K1240" s="1"/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226</v>
      </c>
      <c r="B1241" s="25">
        <v>11</v>
      </c>
      <c r="C1241" s="52" t="s">
        <v>23</v>
      </c>
      <c r="D1241" s="42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57"/>
      <c r="W1241" s="57"/>
      <c r="X1241" s="57"/>
      <c r="Y1241" s="12"/>
    </row>
    <row r="1242" spans="1:25" hidden="1" x14ac:dyDescent="0.2">
      <c r="A1242" s="28" t="s">
        <v>226</v>
      </c>
      <c r="B1242" s="29">
        <v>11</v>
      </c>
      <c r="C1242" s="53" t="s">
        <v>23</v>
      </c>
      <c r="D1242" s="56">
        <v>3721</v>
      </c>
      <c r="E1242" s="32" t="s">
        <v>149</v>
      </c>
      <c r="F1242" s="32"/>
      <c r="G1242" s="1">
        <v>20000</v>
      </c>
      <c r="H1242" s="1">
        <v>20000</v>
      </c>
      <c r="I1242" s="1"/>
      <c r="J1242" s="1"/>
      <c r="K1242" s="1"/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226</v>
      </c>
      <c r="B1243" s="25">
        <v>11</v>
      </c>
      <c r="C1243" s="52" t="s">
        <v>23</v>
      </c>
      <c r="D1243" s="42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57"/>
      <c r="W1243" s="57"/>
      <c r="X1243" s="57"/>
      <c r="Y1243" s="12"/>
    </row>
    <row r="1244" spans="1:25" hidden="1" x14ac:dyDescent="0.2">
      <c r="A1244" s="28" t="s">
        <v>226</v>
      </c>
      <c r="B1244" s="29">
        <v>11</v>
      </c>
      <c r="C1244" s="53" t="s">
        <v>23</v>
      </c>
      <c r="D1244" s="56">
        <v>4123</v>
      </c>
      <c r="E1244" s="32" t="s">
        <v>212</v>
      </c>
      <c r="F1244" s="32"/>
      <c r="G1244" s="1">
        <v>45000</v>
      </c>
      <c r="H1244" s="1">
        <v>45000</v>
      </c>
      <c r="I1244" s="1"/>
      <c r="J1244" s="1"/>
      <c r="K1244" s="1"/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226</v>
      </c>
      <c r="B1245" s="25">
        <v>11</v>
      </c>
      <c r="C1245" s="52" t="s">
        <v>23</v>
      </c>
      <c r="D1245" s="42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57"/>
      <c r="W1245" s="57"/>
      <c r="X1245" s="57"/>
      <c r="Y1245" s="12"/>
    </row>
    <row r="1246" spans="1:25" hidden="1" x14ac:dyDescent="0.2">
      <c r="A1246" s="28" t="s">
        <v>226</v>
      </c>
      <c r="B1246" s="29">
        <v>11</v>
      </c>
      <c r="C1246" s="53" t="s">
        <v>23</v>
      </c>
      <c r="D1246" s="56">
        <v>4221</v>
      </c>
      <c r="E1246" s="32" t="s">
        <v>129</v>
      </c>
      <c r="F1246" s="32"/>
      <c r="G1246" s="1">
        <v>150000</v>
      </c>
      <c r="H1246" s="1">
        <v>150000</v>
      </c>
      <c r="I1246" s="1"/>
      <c r="J1246" s="1"/>
      <c r="K1246" s="1"/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226</v>
      </c>
      <c r="B1247" s="29">
        <v>11</v>
      </c>
      <c r="C1247" s="53" t="s">
        <v>23</v>
      </c>
      <c r="D1247" s="56">
        <v>4222</v>
      </c>
      <c r="E1247" s="32" t="s">
        <v>130</v>
      </c>
      <c r="F1247" s="32"/>
      <c r="G1247" s="1">
        <v>80000</v>
      </c>
      <c r="H1247" s="1">
        <v>80000</v>
      </c>
      <c r="I1247" s="1"/>
      <c r="J1247" s="1"/>
      <c r="K1247" s="1"/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226</v>
      </c>
      <c r="B1248" s="29">
        <v>11</v>
      </c>
      <c r="C1248" s="53" t="s">
        <v>23</v>
      </c>
      <c r="D1248" s="56">
        <v>4223</v>
      </c>
      <c r="E1248" s="32" t="s">
        <v>131</v>
      </c>
      <c r="F1248" s="32"/>
      <c r="G1248" s="1">
        <v>37000</v>
      </c>
      <c r="H1248" s="1">
        <v>37000</v>
      </c>
      <c r="I1248" s="1"/>
      <c r="J1248" s="1"/>
      <c r="K1248" s="1"/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226</v>
      </c>
      <c r="B1249" s="29">
        <v>11</v>
      </c>
      <c r="C1249" s="53" t="s">
        <v>23</v>
      </c>
      <c r="D1249" s="56">
        <v>4227</v>
      </c>
      <c r="E1249" s="32" t="s">
        <v>132</v>
      </c>
      <c r="F1249" s="32"/>
      <c r="G1249" s="1">
        <v>150000</v>
      </c>
      <c r="H1249" s="1">
        <v>150000</v>
      </c>
      <c r="I1249" s="1"/>
      <c r="J1249" s="1"/>
      <c r="K1249" s="1"/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226</v>
      </c>
      <c r="B1250" s="25">
        <v>11</v>
      </c>
      <c r="C1250" s="52" t="s">
        <v>23</v>
      </c>
      <c r="D1250" s="42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57"/>
      <c r="W1250" s="57"/>
      <c r="X1250" s="57"/>
      <c r="Y1250" s="12"/>
    </row>
    <row r="1251" spans="1:25" hidden="1" x14ac:dyDescent="0.2">
      <c r="A1251" s="28" t="s">
        <v>226</v>
      </c>
      <c r="B1251" s="29">
        <v>11</v>
      </c>
      <c r="C1251" s="53" t="s">
        <v>23</v>
      </c>
      <c r="D1251" s="56">
        <v>4262</v>
      </c>
      <c r="E1251" s="32" t="s">
        <v>135</v>
      </c>
      <c r="F1251" s="32"/>
      <c r="G1251" s="1">
        <v>100000</v>
      </c>
      <c r="H1251" s="1">
        <v>100000</v>
      </c>
      <c r="I1251" s="1"/>
      <c r="J1251" s="1"/>
      <c r="K1251" s="1"/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226</v>
      </c>
      <c r="B1252" s="25">
        <v>11</v>
      </c>
      <c r="C1252" s="52" t="s">
        <v>23</v>
      </c>
      <c r="D1252" s="42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57"/>
      <c r="W1252" s="57"/>
      <c r="X1252" s="57"/>
      <c r="Y1252" s="12"/>
    </row>
    <row r="1253" spans="1:25" hidden="1" x14ac:dyDescent="0.2">
      <c r="A1253" s="28" t="s">
        <v>226</v>
      </c>
      <c r="B1253" s="29">
        <v>11</v>
      </c>
      <c r="C1253" s="53" t="s">
        <v>23</v>
      </c>
      <c r="D1253" s="56">
        <v>4511</v>
      </c>
      <c r="E1253" s="32" t="s">
        <v>136</v>
      </c>
      <c r="F1253" s="32"/>
      <c r="G1253" s="1">
        <v>740000</v>
      </c>
      <c r="H1253" s="1">
        <v>740000</v>
      </c>
      <c r="I1253" s="1"/>
      <c r="J1253" s="1"/>
      <c r="K1253" s="1"/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391" t="s">
        <v>440</v>
      </c>
      <c r="B1254" s="391"/>
      <c r="C1254" s="391"/>
      <c r="D1254" s="391"/>
      <c r="E1254" s="51" t="s">
        <v>35</v>
      </c>
      <c r="F1254" s="51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57"/>
      <c r="W1254" s="57"/>
      <c r="X1254" s="57"/>
      <c r="Y1254" s="12"/>
    </row>
    <row r="1255" spans="1:25" s="23" customFormat="1" ht="15.75" hidden="1" x14ac:dyDescent="0.2">
      <c r="A1255" s="24" t="s">
        <v>269</v>
      </c>
      <c r="B1255" s="25">
        <v>11</v>
      </c>
      <c r="C1255" s="52" t="s">
        <v>23</v>
      </c>
      <c r="D1255" s="42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57"/>
      <c r="W1255" s="57"/>
      <c r="X1255" s="57"/>
      <c r="Y1255" s="12"/>
    </row>
    <row r="1256" spans="1:25" hidden="1" x14ac:dyDescent="0.2">
      <c r="A1256" s="28" t="s">
        <v>269</v>
      </c>
      <c r="B1256" s="29">
        <v>11</v>
      </c>
      <c r="C1256" s="53" t="s">
        <v>23</v>
      </c>
      <c r="D1256" s="56">
        <v>3232</v>
      </c>
      <c r="E1256" s="32" t="s">
        <v>118</v>
      </c>
      <c r="F1256" s="32"/>
      <c r="G1256" s="1">
        <v>50000</v>
      </c>
      <c r="H1256" s="1">
        <v>50000</v>
      </c>
      <c r="I1256" s="1"/>
      <c r="J1256" s="1"/>
      <c r="K1256" s="1"/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269</v>
      </c>
      <c r="B1257" s="29">
        <v>11</v>
      </c>
      <c r="C1257" s="53" t="s">
        <v>23</v>
      </c>
      <c r="D1257" s="56">
        <v>3235</v>
      </c>
      <c r="E1257" s="32" t="s">
        <v>42</v>
      </c>
      <c r="F1257" s="32"/>
      <c r="G1257" s="1">
        <v>70000</v>
      </c>
      <c r="H1257" s="1">
        <v>70000</v>
      </c>
      <c r="I1257" s="1"/>
      <c r="J1257" s="1"/>
      <c r="K1257" s="1"/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269</v>
      </c>
      <c r="B1258" s="29">
        <v>11</v>
      </c>
      <c r="C1258" s="53" t="s">
        <v>23</v>
      </c>
      <c r="D1258" s="56">
        <v>3239</v>
      </c>
      <c r="E1258" s="32" t="s">
        <v>41</v>
      </c>
      <c r="F1258" s="32"/>
      <c r="G1258" s="1">
        <v>40000</v>
      </c>
      <c r="H1258" s="1">
        <v>40000</v>
      </c>
      <c r="I1258" s="1"/>
      <c r="J1258" s="1"/>
      <c r="K1258" s="1"/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269</v>
      </c>
      <c r="B1259" s="25">
        <v>11</v>
      </c>
      <c r="C1259" s="52" t="s">
        <v>23</v>
      </c>
      <c r="D1259" s="42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57"/>
      <c r="W1259" s="57"/>
      <c r="X1259" s="57"/>
      <c r="Y1259" s="12"/>
    </row>
    <row r="1260" spans="1:25" hidden="1" x14ac:dyDescent="0.2">
      <c r="A1260" s="28" t="s">
        <v>269</v>
      </c>
      <c r="B1260" s="29">
        <v>11</v>
      </c>
      <c r="C1260" s="53" t="s">
        <v>23</v>
      </c>
      <c r="D1260" s="56">
        <v>3292</v>
      </c>
      <c r="E1260" s="32" t="s">
        <v>123</v>
      </c>
      <c r="F1260" s="32"/>
      <c r="G1260" s="1">
        <v>40000</v>
      </c>
      <c r="H1260" s="1">
        <v>40000</v>
      </c>
      <c r="I1260" s="1"/>
      <c r="J1260" s="1"/>
      <c r="K1260" s="1"/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385" t="s">
        <v>440</v>
      </c>
      <c r="B1261" s="385"/>
      <c r="C1261" s="385"/>
      <c r="D1261" s="385"/>
      <c r="E1261" s="51" t="s">
        <v>562</v>
      </c>
      <c r="F1261" s="51" t="s">
        <v>548</v>
      </c>
      <c r="G1261" s="102">
        <f>G1262+G1264+G1266+G1268+G1270</f>
        <v>5185560</v>
      </c>
      <c r="H1261" s="102">
        <f>H1262+H1264+H1266+H1268+H1270</f>
        <v>100000</v>
      </c>
      <c r="I1261" s="102">
        <f>I1262+I1264+I1266+I1268+I1270</f>
        <v>0</v>
      </c>
      <c r="J1261" s="102">
        <f>J1262+J1264+J1266+J1268+J1270</f>
        <v>0</v>
      </c>
      <c r="K1261" s="102">
        <f>K1262+K1264+K1266+K1268+K1270</f>
        <v>0</v>
      </c>
      <c r="L1261" s="103" t="str">
        <f t="shared" si="605"/>
        <v>-</v>
      </c>
      <c r="M1261" s="102">
        <f t="shared" ref="M1261:U1261" si="629">M1262+M1264+M1266+M1268+M1270</f>
        <v>0</v>
      </c>
      <c r="N1261" s="102">
        <f t="shared" si="629"/>
        <v>0</v>
      </c>
      <c r="O1261" s="102">
        <f t="shared" si="629"/>
        <v>4355000</v>
      </c>
      <c r="P1261" s="102">
        <f t="shared" si="629"/>
        <v>90000</v>
      </c>
      <c r="Q1261" s="102">
        <f t="shared" si="629"/>
        <v>0</v>
      </c>
      <c r="R1261" s="102">
        <f t="shared" si="629"/>
        <v>0</v>
      </c>
      <c r="S1261" s="102">
        <f t="shared" si="629"/>
        <v>0</v>
      </c>
      <c r="T1261" s="102">
        <f t="shared" si="629"/>
        <v>0</v>
      </c>
      <c r="U1261" s="102">
        <f t="shared" si="629"/>
        <v>0</v>
      </c>
      <c r="V1261" s="57"/>
      <c r="W1261" s="57"/>
      <c r="X1261" s="57"/>
      <c r="Y1261" s="12"/>
    </row>
    <row r="1262" spans="1:25" s="36" customFormat="1" ht="15.75" hidden="1" x14ac:dyDescent="0.2">
      <c r="A1262" s="24" t="s">
        <v>225</v>
      </c>
      <c r="B1262" s="25">
        <v>12</v>
      </c>
      <c r="C1262" s="52" t="s">
        <v>23</v>
      </c>
      <c r="D1262" s="27">
        <v>323</v>
      </c>
      <c r="E1262" s="20"/>
      <c r="F1262" s="20"/>
      <c r="G1262" s="104">
        <f>SUM(G1263)</f>
        <v>40000</v>
      </c>
      <c r="H1262" s="104">
        <f t="shared" ref="H1262:U1262" si="630">SUM(H1263)</f>
        <v>40000</v>
      </c>
      <c r="I1262" s="104">
        <f t="shared" si="630"/>
        <v>0</v>
      </c>
      <c r="J1262" s="104">
        <f t="shared" si="630"/>
        <v>0</v>
      </c>
      <c r="K1262" s="104">
        <f t="shared" si="630"/>
        <v>0</v>
      </c>
      <c r="L1262" s="105" t="str">
        <f t="shared" si="605"/>
        <v>-</v>
      </c>
      <c r="M1262" s="104">
        <f t="shared" si="630"/>
        <v>0</v>
      </c>
      <c r="N1262" s="104">
        <f t="shared" si="630"/>
        <v>0</v>
      </c>
      <c r="O1262" s="104">
        <f t="shared" si="630"/>
        <v>40000</v>
      </c>
      <c r="P1262" s="104">
        <f t="shared" si="630"/>
        <v>40000</v>
      </c>
      <c r="Q1262" s="104">
        <f t="shared" si="630"/>
        <v>0</v>
      </c>
      <c r="R1262" s="104">
        <f t="shared" si="630"/>
        <v>0</v>
      </c>
      <c r="S1262" s="104">
        <f t="shared" si="630"/>
        <v>0</v>
      </c>
      <c r="T1262" s="104">
        <f t="shared" si="630"/>
        <v>0</v>
      </c>
      <c r="U1262" s="104">
        <f t="shared" si="630"/>
        <v>0</v>
      </c>
      <c r="V1262" s="21"/>
      <c r="W1262" s="21"/>
      <c r="X1262" s="21"/>
      <c r="Y1262" s="132"/>
    </row>
    <row r="1263" spans="1:25" s="35" customFormat="1" hidden="1" x14ac:dyDescent="0.2">
      <c r="A1263" s="28" t="s">
        <v>225</v>
      </c>
      <c r="B1263" s="29">
        <v>12</v>
      </c>
      <c r="C1263" s="53" t="s">
        <v>23</v>
      </c>
      <c r="D1263" s="56">
        <v>3237</v>
      </c>
      <c r="E1263" s="32" t="s">
        <v>36</v>
      </c>
      <c r="F1263" s="32"/>
      <c r="G1263" s="1">
        <v>40000</v>
      </c>
      <c r="H1263" s="1">
        <v>40000</v>
      </c>
      <c r="I1263" s="1"/>
      <c r="J1263" s="1"/>
      <c r="K1263" s="1"/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  <c r="V1263" s="1"/>
      <c r="W1263" s="1"/>
      <c r="X1263" s="1"/>
      <c r="Y1263" s="74"/>
    </row>
    <row r="1264" spans="1:25" s="36" customFormat="1" ht="15.75" hidden="1" x14ac:dyDescent="0.2">
      <c r="A1264" s="24" t="s">
        <v>225</v>
      </c>
      <c r="B1264" s="25">
        <v>12</v>
      </c>
      <c r="C1264" s="52" t="s">
        <v>23</v>
      </c>
      <c r="D1264" s="42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32"/>
    </row>
    <row r="1265" spans="1:25" s="35" customFormat="1" hidden="1" x14ac:dyDescent="0.2">
      <c r="A1265" s="28" t="s">
        <v>225</v>
      </c>
      <c r="B1265" s="29">
        <v>12</v>
      </c>
      <c r="C1265" s="53" t="s">
        <v>23</v>
      </c>
      <c r="D1265" s="56">
        <v>4227</v>
      </c>
      <c r="E1265" s="32" t="s">
        <v>132</v>
      </c>
      <c r="F1265" s="32"/>
      <c r="G1265" s="1">
        <v>60000</v>
      </c>
      <c r="H1265" s="1">
        <v>60000</v>
      </c>
      <c r="I1265" s="1"/>
      <c r="J1265" s="1"/>
      <c r="K1265" s="1"/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  <c r="V1265" s="1"/>
      <c r="W1265" s="1"/>
      <c r="X1265" s="1"/>
      <c r="Y1265" s="74"/>
    </row>
    <row r="1266" spans="1:25" s="36" customFormat="1" ht="15.75" hidden="1" x14ac:dyDescent="0.2">
      <c r="A1266" s="24" t="s">
        <v>225</v>
      </c>
      <c r="B1266" s="25">
        <v>51</v>
      </c>
      <c r="C1266" s="52" t="s">
        <v>23</v>
      </c>
      <c r="D1266" s="42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32"/>
    </row>
    <row r="1267" spans="1:25" s="35" customFormat="1" hidden="1" x14ac:dyDescent="0.2">
      <c r="A1267" s="28" t="s">
        <v>225</v>
      </c>
      <c r="B1267" s="29">
        <v>51</v>
      </c>
      <c r="C1267" s="53" t="s">
        <v>23</v>
      </c>
      <c r="D1267" s="56">
        <v>3237</v>
      </c>
      <c r="E1267" s="32" t="s">
        <v>36</v>
      </c>
      <c r="F1267" s="32"/>
      <c r="G1267" s="1">
        <v>660000</v>
      </c>
      <c r="H1267" s="59"/>
      <c r="I1267" s="1"/>
      <c r="J1267" s="59"/>
      <c r="K1267" s="1"/>
      <c r="L1267" s="33" t="str">
        <f t="shared" si="605"/>
        <v>-</v>
      </c>
      <c r="M1267" s="1">
        <v>0</v>
      </c>
      <c r="N1267" s="59"/>
      <c r="O1267" s="1">
        <v>660000</v>
      </c>
      <c r="P1267" s="59"/>
      <c r="Q1267" s="1">
        <v>0</v>
      </c>
      <c r="R1267" s="1"/>
      <c r="S1267" s="59"/>
      <c r="T1267" s="1"/>
      <c r="U1267" s="59"/>
      <c r="V1267" s="1"/>
      <c r="W1267" s="1"/>
      <c r="X1267" s="1"/>
      <c r="Y1267" s="74"/>
    </row>
    <row r="1268" spans="1:25" s="36" customFormat="1" ht="15.75" hidden="1" x14ac:dyDescent="0.2">
      <c r="A1268" s="24" t="s">
        <v>225</v>
      </c>
      <c r="B1268" s="25">
        <v>51</v>
      </c>
      <c r="C1268" s="52" t="s">
        <v>23</v>
      </c>
      <c r="D1268" s="42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32"/>
    </row>
    <row r="1269" spans="1:25" s="35" customFormat="1" hidden="1" x14ac:dyDescent="0.2">
      <c r="A1269" s="28" t="s">
        <v>225</v>
      </c>
      <c r="B1269" s="29">
        <v>51</v>
      </c>
      <c r="C1269" s="53" t="s">
        <v>23</v>
      </c>
      <c r="D1269" s="56">
        <v>3821</v>
      </c>
      <c r="E1269" s="32" t="s">
        <v>38</v>
      </c>
      <c r="F1269" s="32"/>
      <c r="G1269" s="1">
        <v>4250560</v>
      </c>
      <c r="H1269" s="59"/>
      <c r="I1269" s="1"/>
      <c r="J1269" s="59"/>
      <c r="K1269" s="1"/>
      <c r="L1269" s="33" t="str">
        <f>IF(I1269=0, "-", K1269/I1269*100)</f>
        <v>-</v>
      </c>
      <c r="M1269" s="1">
        <v>0</v>
      </c>
      <c r="N1269" s="59"/>
      <c r="O1269" s="1">
        <v>3430000</v>
      </c>
      <c r="P1269" s="59"/>
      <c r="Q1269" s="1">
        <v>0</v>
      </c>
      <c r="R1269" s="1"/>
      <c r="S1269" s="59"/>
      <c r="T1269" s="1"/>
      <c r="U1269" s="59"/>
      <c r="V1269" s="1"/>
      <c r="W1269" s="1"/>
      <c r="X1269" s="1"/>
      <c r="Y1269" s="74"/>
    </row>
    <row r="1270" spans="1:25" s="36" customFormat="1" ht="15.75" hidden="1" x14ac:dyDescent="0.2">
      <c r="A1270" s="24" t="s">
        <v>225</v>
      </c>
      <c r="B1270" s="25">
        <v>51</v>
      </c>
      <c r="C1270" s="52" t="s">
        <v>23</v>
      </c>
      <c r="D1270" s="42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32"/>
    </row>
    <row r="1271" spans="1:25" s="35" customFormat="1" hidden="1" x14ac:dyDescent="0.2">
      <c r="A1271" s="28" t="s">
        <v>225</v>
      </c>
      <c r="B1271" s="29">
        <v>51</v>
      </c>
      <c r="C1271" s="53" t="s">
        <v>23</v>
      </c>
      <c r="D1271" s="56">
        <v>4221</v>
      </c>
      <c r="E1271" s="32" t="s">
        <v>129</v>
      </c>
      <c r="F1271" s="32"/>
      <c r="G1271" s="1">
        <v>0</v>
      </c>
      <c r="H1271" s="59"/>
      <c r="I1271" s="1"/>
      <c r="J1271" s="59"/>
      <c r="K1271" s="1"/>
      <c r="L1271" s="33" t="str">
        <f>IF(I1271=0, "-", K1271/I1271*100)</f>
        <v>-</v>
      </c>
      <c r="M1271" s="1">
        <v>0</v>
      </c>
      <c r="N1271" s="59"/>
      <c r="O1271" s="1"/>
      <c r="P1271" s="59"/>
      <c r="Q1271" s="1">
        <v>0</v>
      </c>
      <c r="R1271" s="1"/>
      <c r="S1271" s="59"/>
      <c r="T1271" s="1"/>
      <c r="U1271" s="59"/>
      <c r="V1271" s="1"/>
      <c r="W1271" s="1"/>
      <c r="X1271" s="1"/>
      <c r="Y1271" s="74"/>
    </row>
    <row r="1272" spans="1:25" s="35" customFormat="1" hidden="1" x14ac:dyDescent="0.2">
      <c r="A1272" s="28" t="s">
        <v>225</v>
      </c>
      <c r="B1272" s="29">
        <v>51</v>
      </c>
      <c r="C1272" s="53" t="s">
        <v>23</v>
      </c>
      <c r="D1272" s="56">
        <v>4227</v>
      </c>
      <c r="E1272" s="32" t="s">
        <v>132</v>
      </c>
      <c r="F1272" s="32"/>
      <c r="G1272" s="1">
        <v>175000</v>
      </c>
      <c r="H1272" s="59"/>
      <c r="I1272" s="1"/>
      <c r="J1272" s="59"/>
      <c r="K1272" s="1"/>
      <c r="L1272" s="33" t="str">
        <f>IF(I1272=0, "-", K1272/I1272*100)</f>
        <v>-</v>
      </c>
      <c r="M1272" s="1">
        <v>0</v>
      </c>
      <c r="N1272" s="59"/>
      <c r="O1272" s="1">
        <v>175000</v>
      </c>
      <c r="P1272" s="59"/>
      <c r="Q1272" s="1">
        <v>0</v>
      </c>
      <c r="R1272" s="1"/>
      <c r="S1272" s="59"/>
      <c r="T1272" s="1"/>
      <c r="U1272" s="59"/>
      <c r="V1272" s="1"/>
      <c r="W1272" s="1"/>
      <c r="X1272" s="1"/>
      <c r="Y1272" s="74"/>
    </row>
    <row r="1273" spans="1:25" ht="15.75" x14ac:dyDescent="0.2">
      <c r="A1273" s="386" t="s">
        <v>187</v>
      </c>
      <c r="B1273" s="386"/>
      <c r="C1273" s="386"/>
      <c r="D1273" s="386"/>
      <c r="E1273" s="386"/>
      <c r="F1273" s="386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387" t="s">
        <v>176</v>
      </c>
      <c r="B1274" s="387"/>
      <c r="C1274" s="387"/>
      <c r="D1274" s="387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57"/>
      <c r="W1274" s="57"/>
      <c r="X1274" s="57"/>
      <c r="Y1274" s="12"/>
    </row>
    <row r="1275" spans="1:25" s="23" customFormat="1" ht="15.75" hidden="1" x14ac:dyDescent="0.2">
      <c r="A1275" s="24" t="s">
        <v>176</v>
      </c>
      <c r="B1275" s="25">
        <v>11</v>
      </c>
      <c r="C1275" s="52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57">
        <v>8940000</v>
      </c>
      <c r="W1275" s="57"/>
      <c r="X1275" s="57"/>
      <c r="Y1275" s="12" t="s">
        <v>582</v>
      </c>
    </row>
    <row r="1276" spans="1:25" ht="15.75" hidden="1" x14ac:dyDescent="0.2">
      <c r="A1276" s="28" t="s">
        <v>176</v>
      </c>
      <c r="B1276" s="29">
        <v>11</v>
      </c>
      <c r="C1276" s="53" t="s">
        <v>25</v>
      </c>
      <c r="D1276" s="56" t="s">
        <v>177</v>
      </c>
      <c r="E1276" s="32" t="s">
        <v>19</v>
      </c>
      <c r="F1276" s="32"/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57">
        <f>O1275+O1277+O1279</f>
        <v>8940000</v>
      </c>
      <c r="Y1276" s="12" t="s">
        <v>583</v>
      </c>
    </row>
    <row r="1277" spans="1:25" s="23" customFormat="1" ht="15.75" hidden="1" x14ac:dyDescent="0.2">
      <c r="A1277" s="24" t="s">
        <v>176</v>
      </c>
      <c r="B1277" s="25">
        <v>11</v>
      </c>
      <c r="C1277" s="52" t="s">
        <v>25</v>
      </c>
      <c r="D1277" s="42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76">
        <f>V1275-V1276</f>
        <v>0</v>
      </c>
      <c r="W1277" s="76"/>
      <c r="X1277" s="76"/>
      <c r="Y1277" s="75" t="s">
        <v>570</v>
      </c>
    </row>
    <row r="1278" spans="1:25" hidden="1" x14ac:dyDescent="0.2">
      <c r="A1278" s="28" t="s">
        <v>176</v>
      </c>
      <c r="B1278" s="29">
        <v>11</v>
      </c>
      <c r="C1278" s="53" t="s">
        <v>25</v>
      </c>
      <c r="D1278" s="56" t="s">
        <v>178</v>
      </c>
      <c r="E1278" s="32" t="s">
        <v>138</v>
      </c>
      <c r="F1278" s="32"/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176</v>
      </c>
      <c r="B1279" s="25">
        <v>11</v>
      </c>
      <c r="C1279" s="52" t="s">
        <v>25</v>
      </c>
      <c r="D1279" s="42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57"/>
      <c r="W1279" s="57"/>
      <c r="X1279" s="57"/>
      <c r="Y1279" s="12"/>
    </row>
    <row r="1280" spans="1:25" hidden="1" x14ac:dyDescent="0.2">
      <c r="A1280" s="28" t="s">
        <v>176</v>
      </c>
      <c r="B1280" s="29">
        <v>11</v>
      </c>
      <c r="C1280" s="53" t="s">
        <v>25</v>
      </c>
      <c r="D1280" s="56" t="s">
        <v>179</v>
      </c>
      <c r="E1280" s="32" t="s">
        <v>280</v>
      </c>
      <c r="F1280" s="32"/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176</v>
      </c>
      <c r="B1281" s="29">
        <v>11</v>
      </c>
      <c r="C1281" s="53" t="s">
        <v>25</v>
      </c>
      <c r="D1281" s="56" t="s">
        <v>180</v>
      </c>
      <c r="E1281" s="32" t="s">
        <v>258</v>
      </c>
      <c r="F1281" s="32"/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176</v>
      </c>
      <c r="B1282" s="25">
        <v>11</v>
      </c>
      <c r="C1282" s="52" t="s">
        <v>25</v>
      </c>
      <c r="D1282" s="42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57"/>
      <c r="W1282" s="57"/>
      <c r="X1282" s="57"/>
      <c r="Y1282" s="12"/>
    </row>
    <row r="1283" spans="1:25" hidden="1" x14ac:dyDescent="0.2">
      <c r="A1283" s="28" t="s">
        <v>176</v>
      </c>
      <c r="B1283" s="29">
        <v>11</v>
      </c>
      <c r="C1283" s="53" t="s">
        <v>25</v>
      </c>
      <c r="D1283" s="56" t="s">
        <v>181</v>
      </c>
      <c r="E1283" s="32" t="s">
        <v>115</v>
      </c>
      <c r="F1283" s="32"/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176</v>
      </c>
      <c r="B1284" s="25">
        <v>11</v>
      </c>
      <c r="C1284" s="52" t="s">
        <v>25</v>
      </c>
      <c r="D1284" s="42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57"/>
      <c r="W1284" s="57"/>
      <c r="X1284" s="57"/>
      <c r="Y1284" s="12"/>
    </row>
    <row r="1285" spans="1:25" hidden="1" x14ac:dyDescent="0.2">
      <c r="A1285" s="28" t="s">
        <v>176</v>
      </c>
      <c r="B1285" s="29">
        <v>11</v>
      </c>
      <c r="C1285" s="53" t="s">
        <v>25</v>
      </c>
      <c r="D1285" s="56" t="s">
        <v>182</v>
      </c>
      <c r="E1285" s="32" t="s">
        <v>118</v>
      </c>
      <c r="F1285" s="32"/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176</v>
      </c>
      <c r="B1286" s="29">
        <v>11</v>
      </c>
      <c r="C1286" s="53" t="s">
        <v>25</v>
      </c>
      <c r="D1286" s="56">
        <v>3235</v>
      </c>
      <c r="E1286" s="32" t="s">
        <v>42</v>
      </c>
      <c r="F1286" s="32"/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176</v>
      </c>
      <c r="B1287" s="25">
        <v>11</v>
      </c>
      <c r="C1287" s="52" t="s">
        <v>25</v>
      </c>
      <c r="D1287" s="42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57"/>
      <c r="W1287" s="57"/>
      <c r="X1287" s="57"/>
      <c r="Y1287" s="12"/>
    </row>
    <row r="1288" spans="1:25" hidden="1" x14ac:dyDescent="0.2">
      <c r="A1288" s="28" t="s">
        <v>176</v>
      </c>
      <c r="B1288" s="29">
        <v>11</v>
      </c>
      <c r="C1288" s="53" t="s">
        <v>25</v>
      </c>
      <c r="D1288" s="56">
        <v>3294</v>
      </c>
      <c r="E1288" s="32" t="s">
        <v>37</v>
      </c>
      <c r="F1288" s="32"/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387" t="s">
        <v>270</v>
      </c>
      <c r="B1289" s="388"/>
      <c r="C1289" s="388"/>
      <c r="D1289" s="388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57"/>
      <c r="W1289" s="57"/>
      <c r="X1289" s="57"/>
      <c r="Y1289" s="12"/>
    </row>
    <row r="1290" spans="1:25" s="23" customFormat="1" ht="15.75" hidden="1" x14ac:dyDescent="0.2">
      <c r="A1290" s="24" t="s">
        <v>270</v>
      </c>
      <c r="B1290" s="25">
        <v>11</v>
      </c>
      <c r="C1290" s="52" t="s">
        <v>25</v>
      </c>
      <c r="D1290" s="42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57"/>
      <c r="W1290" s="57"/>
      <c r="X1290" s="57"/>
      <c r="Y1290" s="12"/>
    </row>
    <row r="1291" spans="1:25" hidden="1" x14ac:dyDescent="0.2">
      <c r="A1291" s="28" t="s">
        <v>270</v>
      </c>
      <c r="B1291" s="29">
        <v>11</v>
      </c>
      <c r="C1291" s="53" t="s">
        <v>25</v>
      </c>
      <c r="D1291" s="56" t="s">
        <v>159</v>
      </c>
      <c r="E1291" s="32" t="s">
        <v>129</v>
      </c>
      <c r="F1291" s="32"/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110" customFormat="1" x14ac:dyDescent="0.2">
      <c r="A1308" s="106"/>
      <c r="B1308" s="107"/>
      <c r="C1308" s="108"/>
      <c r="D1308" s="109"/>
      <c r="G1308" s="76"/>
      <c r="H1308" s="76"/>
      <c r="I1308" s="76"/>
      <c r="J1308" s="76"/>
      <c r="K1308" s="76"/>
      <c r="L1308" s="77"/>
      <c r="V1308" s="131"/>
      <c r="W1308" s="131"/>
      <c r="X1308" s="131"/>
      <c r="Y1308" s="140"/>
    </row>
    <row r="1309" spans="1:25" s="110" customFormat="1" x14ac:dyDescent="0.2">
      <c r="A1309" s="106"/>
      <c r="B1309" s="107"/>
      <c r="C1309" s="108"/>
      <c r="D1309" s="109"/>
      <c r="G1309" s="76"/>
      <c r="H1309" s="76"/>
      <c r="I1309" s="76"/>
      <c r="J1309" s="76"/>
      <c r="K1309" s="76"/>
      <c r="L1309" s="77"/>
      <c r="V1309" s="131"/>
      <c r="W1309" s="131"/>
      <c r="X1309" s="131"/>
      <c r="Y1309" s="140"/>
    </row>
    <row r="1310" spans="1:25" s="110" customFormat="1" x14ac:dyDescent="0.2">
      <c r="A1310" s="106"/>
      <c r="B1310" s="107"/>
      <c r="C1310" s="108"/>
      <c r="D1310" s="109"/>
      <c r="G1310" s="76"/>
      <c r="H1310" s="76"/>
      <c r="I1310" s="76"/>
      <c r="J1310" s="76"/>
      <c r="K1310" s="76"/>
      <c r="L1310" s="77"/>
      <c r="V1310" s="131"/>
      <c r="W1310" s="131"/>
      <c r="X1310" s="131"/>
      <c r="Y1310" s="140"/>
    </row>
    <row r="1311" spans="1:25" s="110" customFormat="1" x14ac:dyDescent="0.2">
      <c r="A1311" s="106"/>
      <c r="B1311" s="107"/>
      <c r="C1311" s="108"/>
      <c r="D1311" s="109"/>
      <c r="G1311" s="76"/>
      <c r="H1311" s="76"/>
      <c r="I1311" s="76"/>
      <c r="J1311" s="76"/>
      <c r="K1311" s="76"/>
      <c r="L1311" s="77"/>
      <c r="V1311" s="131"/>
      <c r="W1311" s="131"/>
      <c r="X1311" s="131"/>
      <c r="Y1311" s="140"/>
    </row>
    <row r="1320" spans="12:21" x14ac:dyDescent="0.2">
      <c r="L1320" s="76"/>
      <c r="M1320" s="76"/>
      <c r="N1320" s="76"/>
      <c r="O1320" s="76"/>
      <c r="P1320" s="76"/>
      <c r="Q1320" s="76">
        <f>SUBTOTAL(9,Q6:Q1279)</f>
        <v>47911067362</v>
      </c>
      <c r="R1320" s="76"/>
      <c r="S1320" s="76"/>
      <c r="T1320" s="76"/>
      <c r="U1320" s="76"/>
    </row>
    <row r="1321" spans="12:21" x14ac:dyDescent="0.2">
      <c r="M1321" s="76"/>
      <c r="N1321" s="76"/>
      <c r="O1321" s="76"/>
      <c r="P1321" s="76"/>
      <c r="Q1321" s="76"/>
      <c r="R1321" s="76"/>
      <c r="S1321" s="76"/>
      <c r="T1321" s="76"/>
      <c r="U1321" s="76"/>
    </row>
  </sheetData>
  <autoFilter ref="A1:U1319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K4220"/>
  <sheetViews>
    <sheetView tabSelected="1" zoomScale="80" zoomScaleNormal="80" zoomScaleSheetLayoutView="70" zoomScalePageLayoutView="81" workbookViewId="0">
      <pane xSplit="6" ySplit="4" topLeftCell="G5" activePane="bottomRight" state="frozen"/>
      <selection pane="topRight" activeCell="G1" sqref="G1"/>
      <selection pane="bottomLeft" activeCell="A3" sqref="A3"/>
      <selection pane="bottomRight" activeCell="D17" sqref="D17"/>
    </sheetView>
  </sheetViews>
  <sheetFormatPr defaultColWidth="9.140625" defaultRowHeight="15.75" x14ac:dyDescent="0.2"/>
  <cols>
    <col min="1" max="1" width="13.42578125" style="321" customWidth="1"/>
    <col min="2" max="2" width="13.42578125" style="325" customWidth="1"/>
    <col min="3" max="3" width="7.28515625" style="214" customWidth="1"/>
    <col min="4" max="4" width="8.42578125" style="215" customWidth="1"/>
    <col min="5" max="5" width="7.28515625" style="210" customWidth="1"/>
    <col min="6" max="6" width="48.28515625" style="236" customWidth="1"/>
    <col min="7" max="7" width="31.140625" style="208" customWidth="1"/>
    <col min="8" max="10" width="17" style="192" customWidth="1"/>
    <col min="11" max="11" width="21.85546875" style="192" customWidth="1"/>
    <col min="12" max="12" width="56.7109375" style="165" customWidth="1"/>
    <col min="13" max="16384" width="9.140625" style="165"/>
  </cols>
  <sheetData>
    <row r="1" spans="1:11" s="272" customFormat="1" ht="12.75" customHeight="1" x14ac:dyDescent="0.2">
      <c r="A1" s="427" t="s">
        <v>719</v>
      </c>
      <c r="B1" s="429" t="s">
        <v>166</v>
      </c>
      <c r="C1" s="431" t="s">
        <v>63</v>
      </c>
      <c r="D1" s="433" t="s">
        <v>17</v>
      </c>
      <c r="E1" s="431" t="s">
        <v>48</v>
      </c>
      <c r="F1" s="411" t="s">
        <v>654</v>
      </c>
      <c r="G1" s="409" t="s">
        <v>655</v>
      </c>
      <c r="H1" s="409" t="s">
        <v>960</v>
      </c>
      <c r="I1" s="409" t="s">
        <v>961</v>
      </c>
      <c r="J1" s="409" t="s">
        <v>962</v>
      </c>
      <c r="K1" s="409" t="s">
        <v>963</v>
      </c>
    </row>
    <row r="2" spans="1:11" s="272" customFormat="1" ht="12.75" x14ac:dyDescent="0.2">
      <c r="A2" s="428"/>
      <c r="B2" s="430"/>
      <c r="C2" s="432"/>
      <c r="D2" s="434"/>
      <c r="E2" s="432"/>
      <c r="F2" s="412"/>
      <c r="G2" s="410"/>
      <c r="H2" s="413"/>
      <c r="I2" s="413"/>
      <c r="J2" s="413"/>
      <c r="K2" s="410"/>
    </row>
    <row r="3" spans="1:11" s="383" customFormat="1" ht="12.75" x14ac:dyDescent="0.2">
      <c r="A3" s="376"/>
      <c r="B3" s="377"/>
      <c r="C3" s="378"/>
      <c r="D3" s="379"/>
      <c r="E3" s="380"/>
      <c r="F3" s="381"/>
      <c r="G3" s="382"/>
      <c r="H3" s="382">
        <v>1</v>
      </c>
      <c r="I3" s="384">
        <v>2</v>
      </c>
      <c r="J3" s="384">
        <v>3</v>
      </c>
      <c r="K3" s="382" t="s">
        <v>969</v>
      </c>
    </row>
    <row r="4" spans="1:11" s="149" customFormat="1" x14ac:dyDescent="0.2">
      <c r="A4" s="360"/>
      <c r="B4" s="425" t="s">
        <v>657</v>
      </c>
      <c r="C4" s="425"/>
      <c r="D4" s="425"/>
      <c r="E4" s="425"/>
      <c r="F4" s="425"/>
      <c r="G4" s="323"/>
      <c r="H4" s="148">
        <f>H5+H1563+H1634+H1893+H2079+H1991</f>
        <v>10229298867</v>
      </c>
      <c r="I4" s="148">
        <f t="shared" ref="I4:J4" si="0">I5+I1563+I1634+I1893+I2079+I1991</f>
        <v>873139502</v>
      </c>
      <c r="J4" s="148">
        <f t="shared" si="0"/>
        <v>528846591</v>
      </c>
      <c r="K4" s="148">
        <f t="shared" ref="K4:K67" si="1">H4-I4+J4</f>
        <v>9885005956</v>
      </c>
    </row>
    <row r="5" spans="1:11" s="149" customFormat="1" x14ac:dyDescent="0.2">
      <c r="A5" s="361" t="s">
        <v>647</v>
      </c>
      <c r="B5" s="426" t="s">
        <v>917</v>
      </c>
      <c r="C5" s="426"/>
      <c r="D5" s="426"/>
      <c r="E5" s="426"/>
      <c r="F5" s="426"/>
      <c r="G5" s="324"/>
      <c r="H5" s="150">
        <f>H6+H159+H799+H1246</f>
        <v>8607640027</v>
      </c>
      <c r="I5" s="150">
        <f>I6+I159+I799+I1246</f>
        <v>782530849</v>
      </c>
      <c r="J5" s="150">
        <f>J6+J159+J799+J1246</f>
        <v>368958602</v>
      </c>
      <c r="K5" s="150">
        <f>H5-I5+J5</f>
        <v>8194067780</v>
      </c>
    </row>
    <row r="6" spans="1:11" s="147" customFormat="1" x14ac:dyDescent="0.2">
      <c r="A6" s="362" t="s">
        <v>647</v>
      </c>
      <c r="B6" s="422" t="s">
        <v>630</v>
      </c>
      <c r="C6" s="422"/>
      <c r="D6" s="422"/>
      <c r="E6" s="422"/>
      <c r="F6" s="422"/>
      <c r="G6" s="322"/>
      <c r="H6" s="151">
        <f>H7+H62+H75+H94+H114+H125+H133+H142+H155</f>
        <v>140210000</v>
      </c>
      <c r="I6" s="151">
        <f t="shared" ref="I6:J6" si="2">I7+I62+I75+I94+I114+I125+I133+I142+I155</f>
        <v>3695000</v>
      </c>
      <c r="J6" s="151">
        <f t="shared" si="2"/>
        <v>6515000</v>
      </c>
      <c r="K6" s="151">
        <f t="shared" si="1"/>
        <v>143030000</v>
      </c>
    </row>
    <row r="7" spans="1:11" s="152" customFormat="1" ht="45" x14ac:dyDescent="0.2">
      <c r="A7" s="305" t="s">
        <v>647</v>
      </c>
      <c r="B7" s="292" t="s">
        <v>13</v>
      </c>
      <c r="C7" s="293"/>
      <c r="D7" s="293"/>
      <c r="E7" s="294"/>
      <c r="F7" s="296" t="s">
        <v>85</v>
      </c>
      <c r="G7" s="297" t="s">
        <v>640</v>
      </c>
      <c r="H7" s="298">
        <f>H8+H17+H47+H52+H55</f>
        <v>90126000</v>
      </c>
      <c r="I7" s="298">
        <f>I8+I17+I47+I52+I55</f>
        <v>330000</v>
      </c>
      <c r="J7" s="298">
        <f>J8+J17+J47+J52+J55</f>
        <v>2830000</v>
      </c>
      <c r="K7" s="298">
        <f t="shared" si="1"/>
        <v>92626000</v>
      </c>
    </row>
    <row r="8" spans="1:11" s="167" customFormat="1" x14ac:dyDescent="0.2">
      <c r="A8" s="353" t="s">
        <v>647</v>
      </c>
      <c r="B8" s="299" t="s">
        <v>13</v>
      </c>
      <c r="C8" s="282">
        <v>11</v>
      </c>
      <c r="D8" s="282"/>
      <c r="E8" s="283">
        <v>31</v>
      </c>
      <c r="F8" s="284"/>
      <c r="G8" s="285"/>
      <c r="H8" s="286">
        <f>H9+H13+H15</f>
        <v>63500000</v>
      </c>
      <c r="I8" s="286">
        <f>I9+I13+I15</f>
        <v>0</v>
      </c>
      <c r="J8" s="286">
        <f>J9+J13+J15</f>
        <v>0</v>
      </c>
      <c r="K8" s="286">
        <f t="shared" si="1"/>
        <v>63500000</v>
      </c>
    </row>
    <row r="9" spans="1:11" s="152" customFormat="1" x14ac:dyDescent="0.2">
      <c r="A9" s="181" t="s">
        <v>647</v>
      </c>
      <c r="B9" s="153" t="s">
        <v>13</v>
      </c>
      <c r="C9" s="154">
        <v>11</v>
      </c>
      <c r="D9" s="155"/>
      <c r="E9" s="156">
        <v>311</v>
      </c>
      <c r="F9" s="225"/>
      <c r="G9" s="157"/>
      <c r="H9" s="158">
        <f>SUM(H10:H12)</f>
        <v>52900000</v>
      </c>
      <c r="I9" s="158">
        <f>SUM(I10:I12)</f>
        <v>0</v>
      </c>
      <c r="J9" s="158">
        <f>SUM(J10:J12)</f>
        <v>0</v>
      </c>
      <c r="K9" s="158">
        <f t="shared" si="1"/>
        <v>52900000</v>
      </c>
    </row>
    <row r="10" spans="1:11" s="223" customFormat="1" ht="15" x14ac:dyDescent="0.2">
      <c r="A10" s="249" t="s">
        <v>647</v>
      </c>
      <c r="B10" s="216" t="s">
        <v>13</v>
      </c>
      <c r="C10" s="217">
        <v>11</v>
      </c>
      <c r="D10" s="218" t="s">
        <v>18</v>
      </c>
      <c r="E10" s="219">
        <v>3111</v>
      </c>
      <c r="F10" s="229" t="s">
        <v>19</v>
      </c>
      <c r="G10" s="220"/>
      <c r="H10" s="244">
        <v>51200000</v>
      </c>
      <c r="I10" s="244"/>
      <c r="J10" s="244"/>
      <c r="K10" s="244">
        <f t="shared" si="1"/>
        <v>51200000</v>
      </c>
    </row>
    <row r="11" spans="1:11" s="223" customFormat="1" ht="15" x14ac:dyDescent="0.2">
      <c r="A11" s="249" t="s">
        <v>647</v>
      </c>
      <c r="B11" s="216" t="s">
        <v>13</v>
      </c>
      <c r="C11" s="217">
        <v>11</v>
      </c>
      <c r="D11" s="218" t="s">
        <v>18</v>
      </c>
      <c r="E11" s="219">
        <v>3113</v>
      </c>
      <c r="F11" s="229" t="s">
        <v>20</v>
      </c>
      <c r="G11" s="220"/>
      <c r="H11" s="244">
        <v>900000</v>
      </c>
      <c r="I11" s="244"/>
      <c r="J11" s="244"/>
      <c r="K11" s="244">
        <f t="shared" si="1"/>
        <v>900000</v>
      </c>
    </row>
    <row r="12" spans="1:11" s="223" customFormat="1" ht="15" x14ac:dyDescent="0.2">
      <c r="A12" s="249" t="s">
        <v>647</v>
      </c>
      <c r="B12" s="216" t="s">
        <v>13</v>
      </c>
      <c r="C12" s="217">
        <v>11</v>
      </c>
      <c r="D12" s="218" t="s">
        <v>18</v>
      </c>
      <c r="E12" s="219">
        <v>3114</v>
      </c>
      <c r="F12" s="229" t="s">
        <v>21</v>
      </c>
      <c r="G12" s="220"/>
      <c r="H12" s="244">
        <v>800000</v>
      </c>
      <c r="I12" s="244"/>
      <c r="J12" s="244"/>
      <c r="K12" s="244">
        <f t="shared" si="1"/>
        <v>800000</v>
      </c>
    </row>
    <row r="13" spans="1:11" s="152" customFormat="1" x14ac:dyDescent="0.2">
      <c r="A13" s="181" t="s">
        <v>647</v>
      </c>
      <c r="B13" s="153" t="s">
        <v>13</v>
      </c>
      <c r="C13" s="154">
        <v>11</v>
      </c>
      <c r="D13" s="155"/>
      <c r="E13" s="156">
        <v>312</v>
      </c>
      <c r="F13" s="225"/>
      <c r="G13" s="157"/>
      <c r="H13" s="246">
        <f>SUM(H14)</f>
        <v>2000000</v>
      </c>
      <c r="I13" s="246">
        <f>SUM(I14)</f>
        <v>0</v>
      </c>
      <c r="J13" s="246">
        <f>SUM(J14)</f>
        <v>0</v>
      </c>
      <c r="K13" s="246">
        <f t="shared" si="1"/>
        <v>2000000</v>
      </c>
    </row>
    <row r="14" spans="1:11" s="223" customFormat="1" ht="15" x14ac:dyDescent="0.2">
      <c r="A14" s="249" t="s">
        <v>647</v>
      </c>
      <c r="B14" s="216" t="s">
        <v>13</v>
      </c>
      <c r="C14" s="217">
        <v>11</v>
      </c>
      <c r="D14" s="218" t="s">
        <v>18</v>
      </c>
      <c r="E14" s="219">
        <v>3121</v>
      </c>
      <c r="F14" s="229" t="s">
        <v>22</v>
      </c>
      <c r="G14" s="220"/>
      <c r="H14" s="244">
        <v>2000000</v>
      </c>
      <c r="I14" s="244"/>
      <c r="J14" s="244"/>
      <c r="K14" s="244">
        <f t="shared" si="1"/>
        <v>2000000</v>
      </c>
    </row>
    <row r="15" spans="1:11" s="152" customFormat="1" x14ac:dyDescent="0.2">
      <c r="A15" s="181" t="s">
        <v>647</v>
      </c>
      <c r="B15" s="153" t="s">
        <v>13</v>
      </c>
      <c r="C15" s="154">
        <v>11</v>
      </c>
      <c r="D15" s="155"/>
      <c r="E15" s="156">
        <v>313</v>
      </c>
      <c r="F15" s="225"/>
      <c r="G15" s="157"/>
      <c r="H15" s="246">
        <f>SUM(H16:H16)</f>
        <v>8600000</v>
      </c>
      <c r="I15" s="246">
        <f>SUM(I16:I16)</f>
        <v>0</v>
      </c>
      <c r="J15" s="246">
        <f>SUM(J16:J16)</f>
        <v>0</v>
      </c>
      <c r="K15" s="246">
        <f t="shared" si="1"/>
        <v>8600000</v>
      </c>
    </row>
    <row r="16" spans="1:11" s="223" customFormat="1" ht="15" x14ac:dyDescent="0.2">
      <c r="A16" s="249" t="s">
        <v>647</v>
      </c>
      <c r="B16" s="216" t="s">
        <v>13</v>
      </c>
      <c r="C16" s="217">
        <v>11</v>
      </c>
      <c r="D16" s="218" t="s">
        <v>18</v>
      </c>
      <c r="E16" s="219">
        <v>3132</v>
      </c>
      <c r="F16" s="229" t="s">
        <v>280</v>
      </c>
      <c r="G16" s="220"/>
      <c r="H16" s="244">
        <v>8600000</v>
      </c>
      <c r="I16" s="244"/>
      <c r="J16" s="244"/>
      <c r="K16" s="244">
        <f t="shared" si="1"/>
        <v>8600000</v>
      </c>
    </row>
    <row r="17" spans="1:11" s="166" customFormat="1" x14ac:dyDescent="0.2">
      <c r="A17" s="353" t="s">
        <v>647</v>
      </c>
      <c r="B17" s="299" t="s">
        <v>13</v>
      </c>
      <c r="C17" s="282">
        <v>11</v>
      </c>
      <c r="D17" s="282"/>
      <c r="E17" s="283">
        <v>32</v>
      </c>
      <c r="F17" s="284"/>
      <c r="G17" s="285"/>
      <c r="H17" s="286">
        <f>H18+H23+H29+H38+H40</f>
        <v>24836000</v>
      </c>
      <c r="I17" s="286">
        <f>I18+I23+I29+I38+I40</f>
        <v>300000</v>
      </c>
      <c r="J17" s="286">
        <f>J18+J23+J29+J38+J40</f>
        <v>2830000</v>
      </c>
      <c r="K17" s="286">
        <f t="shared" si="1"/>
        <v>27366000</v>
      </c>
    </row>
    <row r="18" spans="1:11" s="152" customFormat="1" x14ac:dyDescent="0.2">
      <c r="A18" s="181" t="s">
        <v>647</v>
      </c>
      <c r="B18" s="153" t="s">
        <v>13</v>
      </c>
      <c r="C18" s="154">
        <v>11</v>
      </c>
      <c r="D18" s="155"/>
      <c r="E18" s="156">
        <v>321</v>
      </c>
      <c r="F18" s="225"/>
      <c r="G18" s="157"/>
      <c r="H18" s="246">
        <f>SUM(H19:H22)</f>
        <v>6050000</v>
      </c>
      <c r="I18" s="246">
        <f>SUM(I19:I22)</f>
        <v>150000</v>
      </c>
      <c r="J18" s="246">
        <f>SUM(J19:J22)</f>
        <v>0</v>
      </c>
      <c r="K18" s="246">
        <f t="shared" si="1"/>
        <v>5900000</v>
      </c>
    </row>
    <row r="19" spans="1:11" s="223" customFormat="1" ht="15" x14ac:dyDescent="0.2">
      <c r="A19" s="249" t="s">
        <v>647</v>
      </c>
      <c r="B19" s="216" t="s">
        <v>13</v>
      </c>
      <c r="C19" s="217">
        <v>11</v>
      </c>
      <c r="D19" s="218" t="s">
        <v>18</v>
      </c>
      <c r="E19" s="219">
        <v>3211</v>
      </c>
      <c r="F19" s="229" t="s">
        <v>110</v>
      </c>
      <c r="G19" s="220"/>
      <c r="H19" s="244">
        <v>3000000</v>
      </c>
      <c r="I19" s="244"/>
      <c r="J19" s="244"/>
      <c r="K19" s="244">
        <f t="shared" si="1"/>
        <v>3000000</v>
      </c>
    </row>
    <row r="20" spans="1:11" s="223" customFormat="1" ht="30" x14ac:dyDescent="0.2">
      <c r="A20" s="249" t="s">
        <v>647</v>
      </c>
      <c r="B20" s="216" t="s">
        <v>13</v>
      </c>
      <c r="C20" s="217">
        <v>11</v>
      </c>
      <c r="D20" s="218" t="s">
        <v>18</v>
      </c>
      <c r="E20" s="219">
        <v>3212</v>
      </c>
      <c r="F20" s="229" t="s">
        <v>111</v>
      </c>
      <c r="G20" s="220"/>
      <c r="H20" s="244">
        <v>2400000</v>
      </c>
      <c r="I20" s="244"/>
      <c r="J20" s="244"/>
      <c r="K20" s="244">
        <f t="shared" si="1"/>
        <v>2400000</v>
      </c>
    </row>
    <row r="21" spans="1:11" s="223" customFormat="1" ht="15" x14ac:dyDescent="0.2">
      <c r="A21" s="249" t="s">
        <v>647</v>
      </c>
      <c r="B21" s="216" t="s">
        <v>13</v>
      </c>
      <c r="C21" s="217">
        <v>11</v>
      </c>
      <c r="D21" s="218" t="s">
        <v>18</v>
      </c>
      <c r="E21" s="219">
        <v>3213</v>
      </c>
      <c r="F21" s="229" t="s">
        <v>112</v>
      </c>
      <c r="G21" s="220"/>
      <c r="H21" s="244">
        <v>450000</v>
      </c>
      <c r="I21" s="244">
        <v>150000</v>
      </c>
      <c r="J21" s="244"/>
      <c r="K21" s="244">
        <f t="shared" si="1"/>
        <v>300000</v>
      </c>
    </row>
    <row r="22" spans="1:11" s="223" customFormat="1" ht="15" x14ac:dyDescent="0.2">
      <c r="A22" s="249" t="s">
        <v>647</v>
      </c>
      <c r="B22" s="216" t="s">
        <v>13</v>
      </c>
      <c r="C22" s="217">
        <v>11</v>
      </c>
      <c r="D22" s="218" t="s">
        <v>18</v>
      </c>
      <c r="E22" s="219">
        <v>3214</v>
      </c>
      <c r="F22" s="229" t="s">
        <v>234</v>
      </c>
      <c r="G22" s="220"/>
      <c r="H22" s="244">
        <v>200000</v>
      </c>
      <c r="I22" s="244"/>
      <c r="J22" s="244"/>
      <c r="K22" s="244">
        <f t="shared" si="1"/>
        <v>200000</v>
      </c>
    </row>
    <row r="23" spans="1:11" s="167" customFormat="1" x14ac:dyDescent="0.2">
      <c r="A23" s="181" t="s">
        <v>647</v>
      </c>
      <c r="B23" s="153" t="s">
        <v>13</v>
      </c>
      <c r="C23" s="154">
        <v>11</v>
      </c>
      <c r="D23" s="155"/>
      <c r="E23" s="156">
        <v>322</v>
      </c>
      <c r="F23" s="225"/>
      <c r="G23" s="157"/>
      <c r="H23" s="246">
        <f>SUM(H24:H28)</f>
        <v>6882000</v>
      </c>
      <c r="I23" s="246">
        <f>SUM(I24:I28)</f>
        <v>0</v>
      </c>
      <c r="J23" s="246">
        <f>SUM(J24:J28)</f>
        <v>2550000</v>
      </c>
      <c r="K23" s="246">
        <f t="shared" si="1"/>
        <v>9432000</v>
      </c>
    </row>
    <row r="24" spans="1:11" s="223" customFormat="1" ht="15" x14ac:dyDescent="0.2">
      <c r="A24" s="249" t="s">
        <v>647</v>
      </c>
      <c r="B24" s="216" t="s">
        <v>13</v>
      </c>
      <c r="C24" s="217">
        <v>11</v>
      </c>
      <c r="D24" s="218" t="s">
        <v>18</v>
      </c>
      <c r="E24" s="219">
        <v>3221</v>
      </c>
      <c r="F24" s="229" t="s">
        <v>146</v>
      </c>
      <c r="G24" s="220"/>
      <c r="H24" s="244">
        <v>872000</v>
      </c>
      <c r="I24" s="244"/>
      <c r="J24" s="244">
        <v>50000</v>
      </c>
      <c r="K24" s="244">
        <f t="shared" si="1"/>
        <v>922000</v>
      </c>
    </row>
    <row r="25" spans="1:11" s="223" customFormat="1" ht="15" x14ac:dyDescent="0.2">
      <c r="A25" s="249" t="s">
        <v>647</v>
      </c>
      <c r="B25" s="216" t="s">
        <v>13</v>
      </c>
      <c r="C25" s="217">
        <v>11</v>
      </c>
      <c r="D25" s="218" t="s">
        <v>18</v>
      </c>
      <c r="E25" s="219">
        <v>3223</v>
      </c>
      <c r="F25" s="229" t="s">
        <v>115</v>
      </c>
      <c r="G25" s="220"/>
      <c r="H25" s="244">
        <v>5500000</v>
      </c>
      <c r="I25" s="244"/>
      <c r="J25" s="244">
        <v>2500000</v>
      </c>
      <c r="K25" s="244">
        <f t="shared" si="1"/>
        <v>8000000</v>
      </c>
    </row>
    <row r="26" spans="1:11" s="223" customFormat="1" ht="30" x14ac:dyDescent="0.2">
      <c r="A26" s="249" t="s">
        <v>647</v>
      </c>
      <c r="B26" s="216" t="s">
        <v>13</v>
      </c>
      <c r="C26" s="217">
        <v>11</v>
      </c>
      <c r="D26" s="218" t="s">
        <v>18</v>
      </c>
      <c r="E26" s="219">
        <v>3224</v>
      </c>
      <c r="F26" s="229" t="s">
        <v>144</v>
      </c>
      <c r="G26" s="220"/>
      <c r="H26" s="244">
        <v>370000</v>
      </c>
      <c r="I26" s="244"/>
      <c r="J26" s="244"/>
      <c r="K26" s="244">
        <f t="shared" si="1"/>
        <v>370000</v>
      </c>
    </row>
    <row r="27" spans="1:11" s="223" customFormat="1" ht="15" x14ac:dyDescent="0.2">
      <c r="A27" s="249" t="s">
        <v>647</v>
      </c>
      <c r="B27" s="216" t="s">
        <v>13</v>
      </c>
      <c r="C27" s="217">
        <v>11</v>
      </c>
      <c r="D27" s="218" t="s">
        <v>18</v>
      </c>
      <c r="E27" s="219">
        <v>3225</v>
      </c>
      <c r="F27" s="229" t="s">
        <v>151</v>
      </c>
      <c r="G27" s="220"/>
      <c r="H27" s="244">
        <v>90000</v>
      </c>
      <c r="I27" s="244"/>
      <c r="J27" s="244"/>
      <c r="K27" s="244">
        <f t="shared" si="1"/>
        <v>90000</v>
      </c>
    </row>
    <row r="28" spans="1:11" s="223" customFormat="1" ht="15" x14ac:dyDescent="0.2">
      <c r="A28" s="249" t="s">
        <v>647</v>
      </c>
      <c r="B28" s="216" t="s">
        <v>13</v>
      </c>
      <c r="C28" s="217">
        <v>11</v>
      </c>
      <c r="D28" s="218" t="s">
        <v>18</v>
      </c>
      <c r="E28" s="219">
        <v>3227</v>
      </c>
      <c r="F28" s="229" t="s">
        <v>235</v>
      </c>
      <c r="G28" s="220"/>
      <c r="H28" s="244">
        <v>50000</v>
      </c>
      <c r="I28" s="244"/>
      <c r="J28" s="244"/>
      <c r="K28" s="244">
        <f t="shared" si="1"/>
        <v>50000</v>
      </c>
    </row>
    <row r="29" spans="1:11" s="167" customFormat="1" x14ac:dyDescent="0.2">
      <c r="A29" s="181" t="s">
        <v>647</v>
      </c>
      <c r="B29" s="153" t="s">
        <v>13</v>
      </c>
      <c r="C29" s="154">
        <v>11</v>
      </c>
      <c r="D29" s="155"/>
      <c r="E29" s="156">
        <v>323</v>
      </c>
      <c r="F29" s="225"/>
      <c r="G29" s="157"/>
      <c r="H29" s="246">
        <f>SUM(H30:H37)</f>
        <v>9610000</v>
      </c>
      <c r="I29" s="246">
        <f>SUM(I30:I37)</f>
        <v>0</v>
      </c>
      <c r="J29" s="246">
        <f>SUM(J30:J37)</f>
        <v>280000</v>
      </c>
      <c r="K29" s="246">
        <f t="shared" si="1"/>
        <v>9890000</v>
      </c>
    </row>
    <row r="30" spans="1:11" s="223" customFormat="1" ht="15" x14ac:dyDescent="0.2">
      <c r="A30" s="249" t="s">
        <v>647</v>
      </c>
      <c r="B30" s="216" t="s">
        <v>13</v>
      </c>
      <c r="C30" s="217">
        <v>11</v>
      </c>
      <c r="D30" s="218" t="s">
        <v>18</v>
      </c>
      <c r="E30" s="219">
        <v>3231</v>
      </c>
      <c r="F30" s="229" t="s">
        <v>117</v>
      </c>
      <c r="G30" s="220"/>
      <c r="H30" s="244">
        <v>2100000</v>
      </c>
      <c r="I30" s="244"/>
      <c r="J30" s="244"/>
      <c r="K30" s="244">
        <f t="shared" si="1"/>
        <v>2100000</v>
      </c>
    </row>
    <row r="31" spans="1:11" s="223" customFormat="1" ht="15" x14ac:dyDescent="0.2">
      <c r="A31" s="249" t="s">
        <v>647</v>
      </c>
      <c r="B31" s="216" t="s">
        <v>13</v>
      </c>
      <c r="C31" s="217">
        <v>11</v>
      </c>
      <c r="D31" s="218" t="s">
        <v>18</v>
      </c>
      <c r="E31" s="219">
        <v>3232</v>
      </c>
      <c r="F31" s="229" t="s">
        <v>118</v>
      </c>
      <c r="G31" s="220"/>
      <c r="H31" s="244">
        <v>340000</v>
      </c>
      <c r="I31" s="244"/>
      <c r="J31" s="244">
        <v>80000</v>
      </c>
      <c r="K31" s="244">
        <f t="shared" si="1"/>
        <v>420000</v>
      </c>
    </row>
    <row r="32" spans="1:11" s="223" customFormat="1" ht="15" x14ac:dyDescent="0.2">
      <c r="A32" s="249" t="s">
        <v>647</v>
      </c>
      <c r="B32" s="216" t="s">
        <v>13</v>
      </c>
      <c r="C32" s="217">
        <v>11</v>
      </c>
      <c r="D32" s="218" t="s">
        <v>18</v>
      </c>
      <c r="E32" s="219">
        <v>3233</v>
      </c>
      <c r="F32" s="229" t="s">
        <v>119</v>
      </c>
      <c r="G32" s="220"/>
      <c r="H32" s="244">
        <v>900000</v>
      </c>
      <c r="I32" s="244"/>
      <c r="J32" s="244"/>
      <c r="K32" s="244">
        <f t="shared" si="1"/>
        <v>900000</v>
      </c>
    </row>
    <row r="33" spans="1:11" s="223" customFormat="1" ht="15" x14ac:dyDescent="0.2">
      <c r="A33" s="249" t="s">
        <v>647</v>
      </c>
      <c r="B33" s="216" t="s">
        <v>13</v>
      </c>
      <c r="C33" s="217">
        <v>11</v>
      </c>
      <c r="D33" s="218" t="s">
        <v>18</v>
      </c>
      <c r="E33" s="219">
        <v>3234</v>
      </c>
      <c r="F33" s="229" t="s">
        <v>120</v>
      </c>
      <c r="G33" s="220"/>
      <c r="H33" s="244">
        <v>700000</v>
      </c>
      <c r="I33" s="244"/>
      <c r="J33" s="244"/>
      <c r="K33" s="244">
        <f t="shared" si="1"/>
        <v>700000</v>
      </c>
    </row>
    <row r="34" spans="1:11" s="223" customFormat="1" ht="15" x14ac:dyDescent="0.2">
      <c r="A34" s="249" t="s">
        <v>647</v>
      </c>
      <c r="B34" s="216" t="s">
        <v>13</v>
      </c>
      <c r="C34" s="217">
        <v>11</v>
      </c>
      <c r="D34" s="218" t="s">
        <v>18</v>
      </c>
      <c r="E34" s="219">
        <v>3235</v>
      </c>
      <c r="F34" s="229" t="s">
        <v>42</v>
      </c>
      <c r="G34" s="220"/>
      <c r="H34" s="244">
        <v>1000000</v>
      </c>
      <c r="I34" s="244"/>
      <c r="J34" s="244"/>
      <c r="K34" s="244">
        <f t="shared" si="1"/>
        <v>1000000</v>
      </c>
    </row>
    <row r="35" spans="1:11" s="223" customFormat="1" ht="15" x14ac:dyDescent="0.2">
      <c r="A35" s="249" t="s">
        <v>647</v>
      </c>
      <c r="B35" s="216" t="s">
        <v>13</v>
      </c>
      <c r="C35" s="217">
        <v>11</v>
      </c>
      <c r="D35" s="218" t="s">
        <v>18</v>
      </c>
      <c r="E35" s="219">
        <v>3236</v>
      </c>
      <c r="F35" s="229" t="s">
        <v>121</v>
      </c>
      <c r="G35" s="220"/>
      <c r="H35" s="244">
        <v>370000</v>
      </c>
      <c r="I35" s="244"/>
      <c r="J35" s="244"/>
      <c r="K35" s="244">
        <f t="shared" si="1"/>
        <v>370000</v>
      </c>
    </row>
    <row r="36" spans="1:11" s="223" customFormat="1" ht="15" x14ac:dyDescent="0.2">
      <c r="A36" s="249" t="s">
        <v>647</v>
      </c>
      <c r="B36" s="216" t="s">
        <v>13</v>
      </c>
      <c r="C36" s="217">
        <v>11</v>
      </c>
      <c r="D36" s="218" t="s">
        <v>18</v>
      </c>
      <c r="E36" s="219">
        <v>3237</v>
      </c>
      <c r="F36" s="229" t="s">
        <v>36</v>
      </c>
      <c r="G36" s="220"/>
      <c r="H36" s="244">
        <v>1400000</v>
      </c>
      <c r="I36" s="244"/>
      <c r="J36" s="244"/>
      <c r="K36" s="244">
        <f t="shared" si="1"/>
        <v>1400000</v>
      </c>
    </row>
    <row r="37" spans="1:11" s="223" customFormat="1" ht="15" x14ac:dyDescent="0.2">
      <c r="A37" s="249" t="s">
        <v>647</v>
      </c>
      <c r="B37" s="216" t="s">
        <v>13</v>
      </c>
      <c r="C37" s="217">
        <v>11</v>
      </c>
      <c r="D37" s="218" t="s">
        <v>18</v>
      </c>
      <c r="E37" s="219">
        <v>3239</v>
      </c>
      <c r="F37" s="229" t="s">
        <v>41</v>
      </c>
      <c r="G37" s="220"/>
      <c r="H37" s="244">
        <v>2800000</v>
      </c>
      <c r="I37" s="244"/>
      <c r="J37" s="244">
        <v>200000</v>
      </c>
      <c r="K37" s="244">
        <f t="shared" si="1"/>
        <v>3000000</v>
      </c>
    </row>
    <row r="38" spans="1:11" s="167" customFormat="1" x14ac:dyDescent="0.2">
      <c r="A38" s="181" t="s">
        <v>647</v>
      </c>
      <c r="B38" s="153" t="s">
        <v>13</v>
      </c>
      <c r="C38" s="154">
        <v>11</v>
      </c>
      <c r="D38" s="155"/>
      <c r="E38" s="156">
        <v>324</v>
      </c>
      <c r="F38" s="225"/>
      <c r="G38" s="157"/>
      <c r="H38" s="246">
        <f>SUM(H39)</f>
        <v>200000</v>
      </c>
      <c r="I38" s="246">
        <f>SUM(I39)</f>
        <v>70000</v>
      </c>
      <c r="J38" s="246">
        <f>SUM(J39)</f>
        <v>0</v>
      </c>
      <c r="K38" s="246">
        <f t="shared" si="1"/>
        <v>130000</v>
      </c>
    </row>
    <row r="39" spans="1:11" s="223" customFormat="1" ht="30" x14ac:dyDescent="0.2">
      <c r="A39" s="249" t="s">
        <v>647</v>
      </c>
      <c r="B39" s="216" t="s">
        <v>13</v>
      </c>
      <c r="C39" s="217">
        <v>11</v>
      </c>
      <c r="D39" s="218" t="s">
        <v>18</v>
      </c>
      <c r="E39" s="219">
        <v>3241</v>
      </c>
      <c r="F39" s="229" t="s">
        <v>238</v>
      </c>
      <c r="G39" s="220"/>
      <c r="H39" s="244">
        <v>200000</v>
      </c>
      <c r="I39" s="244">
        <v>70000</v>
      </c>
      <c r="J39" s="244"/>
      <c r="K39" s="244">
        <f t="shared" si="1"/>
        <v>130000</v>
      </c>
    </row>
    <row r="40" spans="1:11" s="167" customFormat="1" x14ac:dyDescent="0.2">
      <c r="A40" s="181" t="s">
        <v>647</v>
      </c>
      <c r="B40" s="153" t="s">
        <v>13</v>
      </c>
      <c r="C40" s="154">
        <v>11</v>
      </c>
      <c r="D40" s="155"/>
      <c r="E40" s="156">
        <v>329</v>
      </c>
      <c r="F40" s="225"/>
      <c r="G40" s="157"/>
      <c r="H40" s="246">
        <f>SUM(H41:H46)</f>
        <v>2094000</v>
      </c>
      <c r="I40" s="246">
        <f>SUM(I41:I46)</f>
        <v>80000</v>
      </c>
      <c r="J40" s="246">
        <f>SUM(J41:J46)</f>
        <v>0</v>
      </c>
      <c r="K40" s="246">
        <f t="shared" si="1"/>
        <v>2014000</v>
      </c>
    </row>
    <row r="41" spans="1:11" s="223" customFormat="1" ht="30" x14ac:dyDescent="0.2">
      <c r="A41" s="249" t="s">
        <v>647</v>
      </c>
      <c r="B41" s="216" t="s">
        <v>13</v>
      </c>
      <c r="C41" s="217">
        <v>11</v>
      </c>
      <c r="D41" s="218" t="s">
        <v>18</v>
      </c>
      <c r="E41" s="219">
        <v>3291</v>
      </c>
      <c r="F41" s="229" t="s">
        <v>152</v>
      </c>
      <c r="G41" s="220"/>
      <c r="H41" s="244">
        <v>280000</v>
      </c>
      <c r="I41" s="244">
        <v>80000</v>
      </c>
      <c r="J41" s="244"/>
      <c r="K41" s="244">
        <f t="shared" si="1"/>
        <v>200000</v>
      </c>
    </row>
    <row r="42" spans="1:11" s="223" customFormat="1" ht="15" x14ac:dyDescent="0.2">
      <c r="A42" s="249" t="s">
        <v>647</v>
      </c>
      <c r="B42" s="216" t="s">
        <v>13</v>
      </c>
      <c r="C42" s="217">
        <v>11</v>
      </c>
      <c r="D42" s="218" t="s">
        <v>18</v>
      </c>
      <c r="E42" s="219">
        <v>3292</v>
      </c>
      <c r="F42" s="229" t="s">
        <v>123</v>
      </c>
      <c r="G42" s="220"/>
      <c r="H42" s="244">
        <v>100000</v>
      </c>
      <c r="I42" s="244"/>
      <c r="J42" s="244"/>
      <c r="K42" s="244">
        <f t="shared" si="1"/>
        <v>100000</v>
      </c>
    </row>
    <row r="43" spans="1:11" s="223" customFormat="1" ht="15" x14ac:dyDescent="0.2">
      <c r="A43" s="249" t="s">
        <v>647</v>
      </c>
      <c r="B43" s="216" t="s">
        <v>13</v>
      </c>
      <c r="C43" s="217">
        <v>11</v>
      </c>
      <c r="D43" s="218" t="s">
        <v>18</v>
      </c>
      <c r="E43" s="219">
        <v>3293</v>
      </c>
      <c r="F43" s="229" t="s">
        <v>124</v>
      </c>
      <c r="G43" s="220"/>
      <c r="H43" s="244">
        <v>500000</v>
      </c>
      <c r="I43" s="244"/>
      <c r="J43" s="244"/>
      <c r="K43" s="244">
        <f t="shared" si="1"/>
        <v>500000</v>
      </c>
    </row>
    <row r="44" spans="1:11" s="223" customFormat="1" ht="15" x14ac:dyDescent="0.2">
      <c r="A44" s="249" t="s">
        <v>647</v>
      </c>
      <c r="B44" s="216" t="s">
        <v>13</v>
      </c>
      <c r="C44" s="217">
        <v>11</v>
      </c>
      <c r="D44" s="218" t="s">
        <v>18</v>
      </c>
      <c r="E44" s="219">
        <v>3294</v>
      </c>
      <c r="F44" s="229" t="s">
        <v>611</v>
      </c>
      <c r="G44" s="220"/>
      <c r="H44" s="244">
        <v>854000</v>
      </c>
      <c r="I44" s="244"/>
      <c r="J44" s="244"/>
      <c r="K44" s="244">
        <f t="shared" si="1"/>
        <v>854000</v>
      </c>
    </row>
    <row r="45" spans="1:11" s="223" customFormat="1" ht="15" x14ac:dyDescent="0.2">
      <c r="A45" s="249" t="s">
        <v>647</v>
      </c>
      <c r="B45" s="216" t="s">
        <v>13</v>
      </c>
      <c r="C45" s="217">
        <v>11</v>
      </c>
      <c r="D45" s="218" t="s">
        <v>18</v>
      </c>
      <c r="E45" s="219">
        <v>3295</v>
      </c>
      <c r="F45" s="229" t="s">
        <v>237</v>
      </c>
      <c r="G45" s="220"/>
      <c r="H45" s="244">
        <v>260000</v>
      </c>
      <c r="I45" s="244"/>
      <c r="J45" s="244"/>
      <c r="K45" s="244">
        <f t="shared" si="1"/>
        <v>260000</v>
      </c>
    </row>
    <row r="46" spans="1:11" s="223" customFormat="1" ht="15" x14ac:dyDescent="0.2">
      <c r="A46" s="249" t="s">
        <v>647</v>
      </c>
      <c r="B46" s="216" t="s">
        <v>13</v>
      </c>
      <c r="C46" s="217">
        <v>11</v>
      </c>
      <c r="D46" s="218" t="s">
        <v>18</v>
      </c>
      <c r="E46" s="219">
        <v>3299</v>
      </c>
      <c r="F46" s="229" t="s">
        <v>125</v>
      </c>
      <c r="G46" s="220"/>
      <c r="H46" s="244">
        <v>100000</v>
      </c>
      <c r="I46" s="244"/>
      <c r="J46" s="244"/>
      <c r="K46" s="244">
        <f t="shared" si="1"/>
        <v>100000</v>
      </c>
    </row>
    <row r="47" spans="1:11" s="166" customFormat="1" x14ac:dyDescent="0.2">
      <c r="A47" s="353" t="s">
        <v>647</v>
      </c>
      <c r="B47" s="299" t="s">
        <v>13</v>
      </c>
      <c r="C47" s="282">
        <v>11</v>
      </c>
      <c r="D47" s="282"/>
      <c r="E47" s="283">
        <v>34</v>
      </c>
      <c r="F47" s="284"/>
      <c r="G47" s="285"/>
      <c r="H47" s="286">
        <f>H48</f>
        <v>70000</v>
      </c>
      <c r="I47" s="286">
        <f>I48</f>
        <v>0</v>
      </c>
      <c r="J47" s="286">
        <f>J48</f>
        <v>0</v>
      </c>
      <c r="K47" s="286">
        <f t="shared" si="1"/>
        <v>70000</v>
      </c>
    </row>
    <row r="48" spans="1:11" s="167" customFormat="1" x14ac:dyDescent="0.2">
      <c r="A48" s="181" t="s">
        <v>647</v>
      </c>
      <c r="B48" s="153" t="s">
        <v>13</v>
      </c>
      <c r="C48" s="154">
        <v>11</v>
      </c>
      <c r="D48" s="155"/>
      <c r="E48" s="156">
        <v>343</v>
      </c>
      <c r="F48" s="225"/>
      <c r="G48" s="157"/>
      <c r="H48" s="246">
        <f>SUM(H49:H51)</f>
        <v>70000</v>
      </c>
      <c r="I48" s="246">
        <f>SUM(I49:I51)</f>
        <v>0</v>
      </c>
      <c r="J48" s="246">
        <f>SUM(J49:J51)</f>
        <v>0</v>
      </c>
      <c r="K48" s="246">
        <f t="shared" si="1"/>
        <v>70000</v>
      </c>
    </row>
    <row r="49" spans="1:11" s="223" customFormat="1" ht="15" x14ac:dyDescent="0.2">
      <c r="A49" s="249" t="s">
        <v>647</v>
      </c>
      <c r="B49" s="216" t="s">
        <v>13</v>
      </c>
      <c r="C49" s="217">
        <v>11</v>
      </c>
      <c r="D49" s="218" t="s">
        <v>18</v>
      </c>
      <c r="E49" s="219">
        <v>3431</v>
      </c>
      <c r="F49" s="229" t="s">
        <v>153</v>
      </c>
      <c r="G49" s="220"/>
      <c r="H49" s="244">
        <v>30000</v>
      </c>
      <c r="I49" s="244"/>
      <c r="J49" s="244"/>
      <c r="K49" s="244">
        <f t="shared" si="1"/>
        <v>30000</v>
      </c>
    </row>
    <row r="50" spans="1:11" s="223" customFormat="1" ht="15" x14ac:dyDescent="0.2">
      <c r="A50" s="249" t="s">
        <v>647</v>
      </c>
      <c r="B50" s="216" t="s">
        <v>13</v>
      </c>
      <c r="C50" s="217">
        <v>11</v>
      </c>
      <c r="D50" s="218" t="s">
        <v>18</v>
      </c>
      <c r="E50" s="219">
        <v>3433</v>
      </c>
      <c r="F50" s="229" t="s">
        <v>126</v>
      </c>
      <c r="G50" s="220"/>
      <c r="H50" s="244">
        <v>25000</v>
      </c>
      <c r="I50" s="244"/>
      <c r="J50" s="244"/>
      <c r="K50" s="244">
        <f t="shared" si="1"/>
        <v>25000</v>
      </c>
    </row>
    <row r="51" spans="1:11" s="223" customFormat="1" ht="15" x14ac:dyDescent="0.2">
      <c r="A51" s="249" t="s">
        <v>647</v>
      </c>
      <c r="B51" s="216" t="s">
        <v>13</v>
      </c>
      <c r="C51" s="217">
        <v>11</v>
      </c>
      <c r="D51" s="218" t="s">
        <v>18</v>
      </c>
      <c r="E51" s="219">
        <v>3434</v>
      </c>
      <c r="F51" s="229" t="s">
        <v>127</v>
      </c>
      <c r="G51" s="220"/>
      <c r="H51" s="244">
        <v>15000</v>
      </c>
      <c r="I51" s="244"/>
      <c r="J51" s="244"/>
      <c r="K51" s="244">
        <f t="shared" si="1"/>
        <v>15000</v>
      </c>
    </row>
    <row r="52" spans="1:11" s="166" customFormat="1" x14ac:dyDescent="0.2">
      <c r="A52" s="353" t="s">
        <v>647</v>
      </c>
      <c r="B52" s="299" t="s">
        <v>13</v>
      </c>
      <c r="C52" s="282">
        <v>11</v>
      </c>
      <c r="D52" s="282"/>
      <c r="E52" s="283">
        <v>37</v>
      </c>
      <c r="F52" s="284"/>
      <c r="G52" s="285"/>
      <c r="H52" s="286">
        <f>H53</f>
        <v>150000</v>
      </c>
      <c r="I52" s="286">
        <f>I53</f>
        <v>30000</v>
      </c>
      <c r="J52" s="286">
        <f>J53</f>
        <v>0</v>
      </c>
      <c r="K52" s="286">
        <f t="shared" si="1"/>
        <v>120000</v>
      </c>
    </row>
    <row r="53" spans="1:11" s="152" customFormat="1" x14ac:dyDescent="0.2">
      <c r="A53" s="181" t="s">
        <v>647</v>
      </c>
      <c r="B53" s="153" t="s">
        <v>13</v>
      </c>
      <c r="C53" s="154">
        <v>11</v>
      </c>
      <c r="D53" s="155"/>
      <c r="E53" s="156">
        <v>372</v>
      </c>
      <c r="F53" s="225"/>
      <c r="G53" s="157"/>
      <c r="H53" s="246">
        <f>SUM(H54)</f>
        <v>150000</v>
      </c>
      <c r="I53" s="246">
        <f>SUM(I54)</f>
        <v>30000</v>
      </c>
      <c r="J53" s="246">
        <f>SUM(J54)</f>
        <v>0</v>
      </c>
      <c r="K53" s="246">
        <f t="shared" si="1"/>
        <v>120000</v>
      </c>
    </row>
    <row r="54" spans="1:11" s="223" customFormat="1" ht="15" x14ac:dyDescent="0.2">
      <c r="A54" s="249" t="s">
        <v>647</v>
      </c>
      <c r="B54" s="216" t="s">
        <v>13</v>
      </c>
      <c r="C54" s="217">
        <v>11</v>
      </c>
      <c r="D54" s="218" t="s">
        <v>18</v>
      </c>
      <c r="E54" s="219">
        <v>3721</v>
      </c>
      <c r="F54" s="229" t="s">
        <v>149</v>
      </c>
      <c r="G54" s="220"/>
      <c r="H54" s="244">
        <v>150000</v>
      </c>
      <c r="I54" s="244">
        <v>30000</v>
      </c>
      <c r="J54" s="244"/>
      <c r="K54" s="244">
        <f t="shared" si="1"/>
        <v>120000</v>
      </c>
    </row>
    <row r="55" spans="1:11" x14ac:dyDescent="0.2">
      <c r="A55" s="353" t="s">
        <v>647</v>
      </c>
      <c r="B55" s="299" t="s">
        <v>13</v>
      </c>
      <c r="C55" s="282">
        <v>11</v>
      </c>
      <c r="D55" s="282"/>
      <c r="E55" s="283">
        <v>42</v>
      </c>
      <c r="F55" s="284"/>
      <c r="G55" s="285"/>
      <c r="H55" s="286">
        <f>H56</f>
        <v>1570000</v>
      </c>
      <c r="I55" s="286">
        <f>I56</f>
        <v>0</v>
      </c>
      <c r="J55" s="286">
        <f>J56</f>
        <v>0</v>
      </c>
      <c r="K55" s="286">
        <f t="shared" si="1"/>
        <v>1570000</v>
      </c>
    </row>
    <row r="56" spans="1:11" s="152" customFormat="1" x14ac:dyDescent="0.2">
      <c r="A56" s="181" t="s">
        <v>647</v>
      </c>
      <c r="B56" s="153" t="s">
        <v>13</v>
      </c>
      <c r="C56" s="154">
        <v>11</v>
      </c>
      <c r="D56" s="155"/>
      <c r="E56" s="156">
        <v>422</v>
      </c>
      <c r="F56" s="225"/>
      <c r="G56" s="157"/>
      <c r="H56" s="246">
        <f>SUM(H57:H61)</f>
        <v>1570000</v>
      </c>
      <c r="I56" s="246">
        <f>SUM(I57:I61)</f>
        <v>0</v>
      </c>
      <c r="J56" s="246">
        <f>SUM(J57:J61)</f>
        <v>0</v>
      </c>
      <c r="K56" s="246">
        <f t="shared" si="1"/>
        <v>1570000</v>
      </c>
    </row>
    <row r="57" spans="1:11" s="223" customFormat="1" ht="15" x14ac:dyDescent="0.2">
      <c r="A57" s="249" t="s">
        <v>647</v>
      </c>
      <c r="B57" s="216" t="s">
        <v>13</v>
      </c>
      <c r="C57" s="217">
        <v>11</v>
      </c>
      <c r="D57" s="218" t="s">
        <v>18</v>
      </c>
      <c r="E57" s="219">
        <v>4221</v>
      </c>
      <c r="F57" s="229" t="s">
        <v>129</v>
      </c>
      <c r="G57" s="220"/>
      <c r="H57" s="244">
        <v>350000</v>
      </c>
      <c r="I57" s="244"/>
      <c r="J57" s="244"/>
      <c r="K57" s="244">
        <f t="shared" si="1"/>
        <v>350000</v>
      </c>
    </row>
    <row r="58" spans="1:11" s="223" customFormat="1" ht="15" x14ac:dyDescent="0.2">
      <c r="A58" s="249" t="s">
        <v>647</v>
      </c>
      <c r="B58" s="216" t="s">
        <v>13</v>
      </c>
      <c r="C58" s="217">
        <v>11</v>
      </c>
      <c r="D58" s="218" t="s">
        <v>18</v>
      </c>
      <c r="E58" s="219">
        <v>4222</v>
      </c>
      <c r="F58" s="229" t="s">
        <v>130</v>
      </c>
      <c r="G58" s="220"/>
      <c r="H58" s="244">
        <v>650000</v>
      </c>
      <c r="I58" s="244"/>
      <c r="J58" s="244"/>
      <c r="K58" s="244">
        <f t="shared" si="1"/>
        <v>650000</v>
      </c>
    </row>
    <row r="59" spans="1:11" s="223" customFormat="1" ht="15" x14ac:dyDescent="0.2">
      <c r="A59" s="249" t="s">
        <v>647</v>
      </c>
      <c r="B59" s="216" t="s">
        <v>13</v>
      </c>
      <c r="C59" s="217">
        <v>11</v>
      </c>
      <c r="D59" s="218" t="s">
        <v>18</v>
      </c>
      <c r="E59" s="219">
        <v>4223</v>
      </c>
      <c r="F59" s="229" t="s">
        <v>131</v>
      </c>
      <c r="G59" s="220"/>
      <c r="H59" s="244">
        <v>400000</v>
      </c>
      <c r="I59" s="244"/>
      <c r="J59" s="244"/>
      <c r="K59" s="244">
        <f t="shared" si="1"/>
        <v>400000</v>
      </c>
    </row>
    <row r="60" spans="1:11" s="223" customFormat="1" ht="15" x14ac:dyDescent="0.2">
      <c r="A60" s="249" t="s">
        <v>647</v>
      </c>
      <c r="B60" s="216" t="s">
        <v>13</v>
      </c>
      <c r="C60" s="217">
        <v>11</v>
      </c>
      <c r="D60" s="218" t="s">
        <v>18</v>
      </c>
      <c r="E60" s="219">
        <v>4225</v>
      </c>
      <c r="F60" s="229" t="s">
        <v>134</v>
      </c>
      <c r="G60" s="220"/>
      <c r="H60" s="244">
        <v>20000</v>
      </c>
      <c r="I60" s="244"/>
      <c r="J60" s="244"/>
      <c r="K60" s="244">
        <f t="shared" si="1"/>
        <v>20000</v>
      </c>
    </row>
    <row r="61" spans="1:11" s="223" customFormat="1" ht="15" x14ac:dyDescent="0.2">
      <c r="A61" s="249" t="s">
        <v>647</v>
      </c>
      <c r="B61" s="216" t="s">
        <v>13</v>
      </c>
      <c r="C61" s="217">
        <v>11</v>
      </c>
      <c r="D61" s="218" t="s">
        <v>18</v>
      </c>
      <c r="E61" s="219">
        <v>4227</v>
      </c>
      <c r="F61" s="229" t="s">
        <v>132</v>
      </c>
      <c r="G61" s="220"/>
      <c r="H61" s="244">
        <v>150000</v>
      </c>
      <c r="I61" s="244"/>
      <c r="J61" s="244"/>
      <c r="K61" s="244">
        <f t="shared" si="1"/>
        <v>150000</v>
      </c>
    </row>
    <row r="62" spans="1:11" s="152" customFormat="1" ht="45" x14ac:dyDescent="0.2">
      <c r="A62" s="354" t="s">
        <v>647</v>
      </c>
      <c r="B62" s="293" t="s">
        <v>39</v>
      </c>
      <c r="C62" s="293"/>
      <c r="D62" s="293"/>
      <c r="E62" s="294"/>
      <c r="F62" s="296" t="s">
        <v>35</v>
      </c>
      <c r="G62" s="297" t="s">
        <v>640</v>
      </c>
      <c r="H62" s="298">
        <f>H63+H72</f>
        <v>7650000</v>
      </c>
      <c r="I62" s="298">
        <f>I63+I72</f>
        <v>200000</v>
      </c>
      <c r="J62" s="298">
        <f>J63+J72</f>
        <v>200000</v>
      </c>
      <c r="K62" s="298">
        <f t="shared" si="1"/>
        <v>7650000</v>
      </c>
    </row>
    <row r="63" spans="1:11" s="152" customFormat="1" x14ac:dyDescent="0.2">
      <c r="A63" s="353" t="s">
        <v>647</v>
      </c>
      <c r="B63" s="299" t="s">
        <v>39</v>
      </c>
      <c r="C63" s="282">
        <v>11</v>
      </c>
      <c r="D63" s="282"/>
      <c r="E63" s="283">
        <v>32</v>
      </c>
      <c r="F63" s="284"/>
      <c r="G63" s="285"/>
      <c r="H63" s="286">
        <f>H64+H66+H70</f>
        <v>2450000</v>
      </c>
      <c r="I63" s="286">
        <f>I64+I66+I70</f>
        <v>200000</v>
      </c>
      <c r="J63" s="286">
        <f>J64+J66+J70</f>
        <v>200000</v>
      </c>
      <c r="K63" s="286">
        <f t="shared" si="1"/>
        <v>2450000</v>
      </c>
    </row>
    <row r="64" spans="1:11" s="152" customFormat="1" x14ac:dyDescent="0.2">
      <c r="A64" s="181" t="s">
        <v>647</v>
      </c>
      <c r="B64" s="153" t="s">
        <v>39</v>
      </c>
      <c r="C64" s="154">
        <v>11</v>
      </c>
      <c r="D64" s="155"/>
      <c r="E64" s="156">
        <v>322</v>
      </c>
      <c r="F64" s="225"/>
      <c r="G64" s="157"/>
      <c r="H64" s="242">
        <f>SUM(H65)</f>
        <v>200000</v>
      </c>
      <c r="I64" s="242">
        <f>SUM(I65)</f>
        <v>0</v>
      </c>
      <c r="J64" s="242">
        <f>SUM(J65)</f>
        <v>100000</v>
      </c>
      <c r="K64" s="242">
        <f t="shared" si="1"/>
        <v>300000</v>
      </c>
    </row>
    <row r="65" spans="1:11" s="274" customFormat="1" ht="15" x14ac:dyDescent="0.2">
      <c r="A65" s="249" t="s">
        <v>647</v>
      </c>
      <c r="B65" s="216" t="s">
        <v>39</v>
      </c>
      <c r="C65" s="217">
        <v>11</v>
      </c>
      <c r="D65" s="218" t="s">
        <v>18</v>
      </c>
      <c r="E65" s="219">
        <v>3225</v>
      </c>
      <c r="F65" s="229" t="s">
        <v>151</v>
      </c>
      <c r="G65" s="220"/>
      <c r="H65" s="244">
        <v>200000</v>
      </c>
      <c r="I65" s="244"/>
      <c r="J65" s="244">
        <v>100000</v>
      </c>
      <c r="K65" s="244">
        <f t="shared" si="1"/>
        <v>300000</v>
      </c>
    </row>
    <row r="66" spans="1:11" s="174" customFormat="1" x14ac:dyDescent="0.2">
      <c r="A66" s="181" t="s">
        <v>647</v>
      </c>
      <c r="B66" s="153" t="s">
        <v>39</v>
      </c>
      <c r="C66" s="154">
        <v>11</v>
      </c>
      <c r="D66" s="155"/>
      <c r="E66" s="156">
        <v>323</v>
      </c>
      <c r="F66" s="225"/>
      <c r="G66" s="157"/>
      <c r="H66" s="246">
        <f>SUM(H67:H69)</f>
        <v>1970000</v>
      </c>
      <c r="I66" s="246">
        <f>SUM(I67:I69)</f>
        <v>200000</v>
      </c>
      <c r="J66" s="246">
        <f>SUM(J67:J69)</f>
        <v>100000</v>
      </c>
      <c r="K66" s="246">
        <f t="shared" si="1"/>
        <v>1870000</v>
      </c>
    </row>
    <row r="67" spans="1:11" s="243" customFormat="1" x14ac:dyDescent="0.2">
      <c r="A67" s="249" t="s">
        <v>647</v>
      </c>
      <c r="B67" s="216" t="s">
        <v>39</v>
      </c>
      <c r="C67" s="217">
        <v>11</v>
      </c>
      <c r="D67" s="218" t="s">
        <v>18</v>
      </c>
      <c r="E67" s="219">
        <v>3232</v>
      </c>
      <c r="F67" s="229" t="s">
        <v>118</v>
      </c>
      <c r="G67" s="220"/>
      <c r="H67" s="244">
        <v>650000</v>
      </c>
      <c r="I67" s="244"/>
      <c r="J67" s="244"/>
      <c r="K67" s="244">
        <f t="shared" si="1"/>
        <v>650000</v>
      </c>
    </row>
    <row r="68" spans="1:11" s="243" customFormat="1" x14ac:dyDescent="0.2">
      <c r="A68" s="249" t="s">
        <v>647</v>
      </c>
      <c r="B68" s="216" t="s">
        <v>39</v>
      </c>
      <c r="C68" s="217">
        <v>11</v>
      </c>
      <c r="D68" s="218" t="s">
        <v>18</v>
      </c>
      <c r="E68" s="219">
        <v>3235</v>
      </c>
      <c r="F68" s="229" t="s">
        <v>42</v>
      </c>
      <c r="G68" s="220"/>
      <c r="H68" s="244">
        <v>1000000</v>
      </c>
      <c r="I68" s="244">
        <v>200000</v>
      </c>
      <c r="J68" s="244"/>
      <c r="K68" s="244">
        <f t="shared" ref="K68:K131" si="3">H68-I68+J68</f>
        <v>800000</v>
      </c>
    </row>
    <row r="69" spans="1:11" s="275" customFormat="1" x14ac:dyDescent="0.2">
      <c r="A69" s="249" t="s">
        <v>647</v>
      </c>
      <c r="B69" s="216" t="s">
        <v>39</v>
      </c>
      <c r="C69" s="217">
        <v>11</v>
      </c>
      <c r="D69" s="218" t="s">
        <v>18</v>
      </c>
      <c r="E69" s="219">
        <v>3239</v>
      </c>
      <c r="F69" s="229" t="s">
        <v>41</v>
      </c>
      <c r="G69" s="220"/>
      <c r="H69" s="244">
        <v>320000</v>
      </c>
      <c r="I69" s="244"/>
      <c r="J69" s="244">
        <v>100000</v>
      </c>
      <c r="K69" s="244">
        <f t="shared" si="3"/>
        <v>420000</v>
      </c>
    </row>
    <row r="70" spans="1:11" s="174" customFormat="1" x14ac:dyDescent="0.2">
      <c r="A70" s="181" t="s">
        <v>647</v>
      </c>
      <c r="B70" s="153" t="s">
        <v>39</v>
      </c>
      <c r="C70" s="154">
        <v>11</v>
      </c>
      <c r="D70" s="155"/>
      <c r="E70" s="156">
        <v>329</v>
      </c>
      <c r="F70" s="225"/>
      <c r="G70" s="157"/>
      <c r="H70" s="246">
        <f>SUM(H71)</f>
        <v>280000</v>
      </c>
      <c r="I70" s="246">
        <f>SUM(I71)</f>
        <v>0</v>
      </c>
      <c r="J70" s="246">
        <f>SUM(J71)</f>
        <v>0</v>
      </c>
      <c r="K70" s="246">
        <f t="shared" si="3"/>
        <v>280000</v>
      </c>
    </row>
    <row r="71" spans="1:11" s="243" customFormat="1" x14ac:dyDescent="0.2">
      <c r="A71" s="249" t="s">
        <v>647</v>
      </c>
      <c r="B71" s="216" t="s">
        <v>39</v>
      </c>
      <c r="C71" s="217">
        <v>11</v>
      </c>
      <c r="D71" s="218" t="s">
        <v>18</v>
      </c>
      <c r="E71" s="219">
        <v>3292</v>
      </c>
      <c r="F71" s="229" t="s">
        <v>123</v>
      </c>
      <c r="G71" s="220"/>
      <c r="H71" s="244">
        <v>280000</v>
      </c>
      <c r="I71" s="244"/>
      <c r="J71" s="244"/>
      <c r="K71" s="244">
        <f t="shared" si="3"/>
        <v>280000</v>
      </c>
    </row>
    <row r="72" spans="1:11" s="152" customFormat="1" x14ac:dyDescent="0.2">
      <c r="A72" s="353" t="s">
        <v>647</v>
      </c>
      <c r="B72" s="299" t="s">
        <v>39</v>
      </c>
      <c r="C72" s="282">
        <v>11</v>
      </c>
      <c r="D72" s="282"/>
      <c r="E72" s="283">
        <v>42</v>
      </c>
      <c r="F72" s="284"/>
      <c r="G72" s="285"/>
      <c r="H72" s="286">
        <f>H73</f>
        <v>5200000</v>
      </c>
      <c r="I72" s="286">
        <f>I73</f>
        <v>0</v>
      </c>
      <c r="J72" s="286">
        <f>J73</f>
        <v>0</v>
      </c>
      <c r="K72" s="286">
        <f t="shared" si="3"/>
        <v>5200000</v>
      </c>
    </row>
    <row r="73" spans="1:11" s="174" customFormat="1" x14ac:dyDescent="0.2">
      <c r="A73" s="181" t="s">
        <v>647</v>
      </c>
      <c r="B73" s="153" t="s">
        <v>39</v>
      </c>
      <c r="C73" s="154">
        <v>11</v>
      </c>
      <c r="D73" s="155"/>
      <c r="E73" s="156">
        <v>423</v>
      </c>
      <c r="F73" s="225"/>
      <c r="G73" s="157"/>
      <c r="H73" s="246">
        <f>SUM(H74)</f>
        <v>5200000</v>
      </c>
      <c r="I73" s="246">
        <f>SUM(I74)</f>
        <v>0</v>
      </c>
      <c r="J73" s="246">
        <f>SUM(J74)</f>
        <v>0</v>
      </c>
      <c r="K73" s="246">
        <f t="shared" si="3"/>
        <v>5200000</v>
      </c>
    </row>
    <row r="74" spans="1:11" s="243" customFormat="1" x14ac:dyDescent="0.2">
      <c r="A74" s="249" t="s">
        <v>647</v>
      </c>
      <c r="B74" s="216" t="s">
        <v>39</v>
      </c>
      <c r="C74" s="217">
        <v>11</v>
      </c>
      <c r="D74" s="218" t="s">
        <v>18</v>
      </c>
      <c r="E74" s="219">
        <v>4231</v>
      </c>
      <c r="F74" s="229" t="s">
        <v>128</v>
      </c>
      <c r="G74" s="220"/>
      <c r="H74" s="244">
        <v>5200000</v>
      </c>
      <c r="I74" s="244"/>
      <c r="J74" s="244"/>
      <c r="K74" s="244">
        <f t="shared" si="3"/>
        <v>5200000</v>
      </c>
    </row>
    <row r="75" spans="1:11" s="167" customFormat="1" ht="45" x14ac:dyDescent="0.2">
      <c r="A75" s="354" t="s">
        <v>647</v>
      </c>
      <c r="B75" s="293" t="s">
        <v>40</v>
      </c>
      <c r="C75" s="293"/>
      <c r="D75" s="293"/>
      <c r="E75" s="294"/>
      <c r="F75" s="296" t="s">
        <v>242</v>
      </c>
      <c r="G75" s="297" t="s">
        <v>640</v>
      </c>
      <c r="H75" s="298">
        <f>H76+H84+H88</f>
        <v>14240000</v>
      </c>
      <c r="I75" s="298">
        <f>I76+I84+I88</f>
        <v>450000</v>
      </c>
      <c r="J75" s="298">
        <f>J76+J84+J88</f>
        <v>450000</v>
      </c>
      <c r="K75" s="298">
        <f t="shared" si="3"/>
        <v>14240000</v>
      </c>
    </row>
    <row r="76" spans="1:11" s="167" customFormat="1" x14ac:dyDescent="0.2">
      <c r="A76" s="353" t="s">
        <v>647</v>
      </c>
      <c r="B76" s="299" t="s">
        <v>40</v>
      </c>
      <c r="C76" s="282">
        <v>11</v>
      </c>
      <c r="D76" s="282"/>
      <c r="E76" s="283">
        <v>32</v>
      </c>
      <c r="F76" s="284"/>
      <c r="G76" s="285"/>
      <c r="H76" s="286">
        <f>H77+H79</f>
        <v>10090000</v>
      </c>
      <c r="I76" s="286">
        <f>I77+I79</f>
        <v>0</v>
      </c>
      <c r="J76" s="286">
        <f>J77+J79</f>
        <v>350000</v>
      </c>
      <c r="K76" s="286">
        <f t="shared" si="3"/>
        <v>10440000</v>
      </c>
    </row>
    <row r="77" spans="1:11" s="243" customFormat="1" x14ac:dyDescent="0.2">
      <c r="A77" s="238" t="s">
        <v>647</v>
      </c>
      <c r="B77" s="247" t="s">
        <v>40</v>
      </c>
      <c r="C77" s="237">
        <v>11</v>
      </c>
      <c r="D77" s="253"/>
      <c r="E77" s="239">
        <v>322</v>
      </c>
      <c r="F77" s="240"/>
      <c r="G77" s="241"/>
      <c r="H77" s="246">
        <f>SUM(H78)</f>
        <v>40000</v>
      </c>
      <c r="I77" s="246">
        <f>SUM(I78)</f>
        <v>0</v>
      </c>
      <c r="J77" s="246">
        <f>SUM(J78)</f>
        <v>0</v>
      </c>
      <c r="K77" s="246">
        <f t="shared" si="3"/>
        <v>40000</v>
      </c>
    </row>
    <row r="78" spans="1:11" s="243" customFormat="1" ht="30" x14ac:dyDescent="0.2">
      <c r="A78" s="249" t="s">
        <v>647</v>
      </c>
      <c r="B78" s="216" t="s">
        <v>40</v>
      </c>
      <c r="C78" s="217">
        <v>11</v>
      </c>
      <c r="D78" s="218" t="s">
        <v>18</v>
      </c>
      <c r="E78" s="219">
        <v>3224</v>
      </c>
      <c r="F78" s="229" t="s">
        <v>144</v>
      </c>
      <c r="G78" s="220"/>
      <c r="H78" s="244">
        <v>40000</v>
      </c>
      <c r="I78" s="244"/>
      <c r="J78" s="244"/>
      <c r="K78" s="244">
        <f t="shared" si="3"/>
        <v>40000</v>
      </c>
    </row>
    <row r="79" spans="1:11" s="243" customFormat="1" x14ac:dyDescent="0.2">
      <c r="A79" s="238" t="s">
        <v>647</v>
      </c>
      <c r="B79" s="247" t="s">
        <v>40</v>
      </c>
      <c r="C79" s="237">
        <v>11</v>
      </c>
      <c r="D79" s="253"/>
      <c r="E79" s="239">
        <v>323</v>
      </c>
      <c r="F79" s="240"/>
      <c r="G79" s="241"/>
      <c r="H79" s="246">
        <f>SUM(H80:H83)</f>
        <v>10050000</v>
      </c>
      <c r="I79" s="246">
        <f>SUM(I80:I83)</f>
        <v>0</v>
      </c>
      <c r="J79" s="246">
        <f>SUM(J80:J83)</f>
        <v>350000</v>
      </c>
      <c r="K79" s="246">
        <f t="shared" si="3"/>
        <v>10400000</v>
      </c>
    </row>
    <row r="80" spans="1:11" s="243" customFormat="1" x14ac:dyDescent="0.2">
      <c r="A80" s="249" t="s">
        <v>647</v>
      </c>
      <c r="B80" s="216" t="s">
        <v>40</v>
      </c>
      <c r="C80" s="217">
        <v>11</v>
      </c>
      <c r="D80" s="218" t="s">
        <v>18</v>
      </c>
      <c r="E80" s="219">
        <v>3232</v>
      </c>
      <c r="F80" s="229" t="s">
        <v>118</v>
      </c>
      <c r="G80" s="220"/>
      <c r="H80" s="244">
        <v>300000</v>
      </c>
      <c r="I80" s="244"/>
      <c r="J80" s="244"/>
      <c r="K80" s="244">
        <f t="shared" si="3"/>
        <v>300000</v>
      </c>
    </row>
    <row r="81" spans="1:11" s="243" customFormat="1" x14ac:dyDescent="0.2">
      <c r="A81" s="249" t="s">
        <v>647</v>
      </c>
      <c r="B81" s="216" t="s">
        <v>40</v>
      </c>
      <c r="C81" s="217">
        <v>11</v>
      </c>
      <c r="D81" s="218" t="s">
        <v>18</v>
      </c>
      <c r="E81" s="219">
        <v>3235</v>
      </c>
      <c r="F81" s="229" t="s">
        <v>42</v>
      </c>
      <c r="G81" s="220"/>
      <c r="H81" s="244">
        <v>4600000</v>
      </c>
      <c r="I81" s="244"/>
      <c r="J81" s="244"/>
      <c r="K81" s="244">
        <f t="shared" si="3"/>
        <v>4600000</v>
      </c>
    </row>
    <row r="82" spans="1:11" s="243" customFormat="1" x14ac:dyDescent="0.2">
      <c r="A82" s="249" t="s">
        <v>647</v>
      </c>
      <c r="B82" s="216" t="s">
        <v>40</v>
      </c>
      <c r="C82" s="217">
        <v>11</v>
      </c>
      <c r="D82" s="218" t="s">
        <v>18</v>
      </c>
      <c r="E82" s="219">
        <v>3237</v>
      </c>
      <c r="F82" s="229" t="s">
        <v>36</v>
      </c>
      <c r="G82" s="220"/>
      <c r="H82" s="244">
        <v>250000</v>
      </c>
      <c r="I82" s="244"/>
      <c r="J82" s="244"/>
      <c r="K82" s="244">
        <f t="shared" si="3"/>
        <v>250000</v>
      </c>
    </row>
    <row r="83" spans="1:11" s="243" customFormat="1" x14ac:dyDescent="0.2">
      <c r="A83" s="249" t="s">
        <v>647</v>
      </c>
      <c r="B83" s="216" t="s">
        <v>40</v>
      </c>
      <c r="C83" s="217">
        <v>11</v>
      </c>
      <c r="D83" s="218" t="s">
        <v>18</v>
      </c>
      <c r="E83" s="219">
        <v>3238</v>
      </c>
      <c r="F83" s="229" t="s">
        <v>122</v>
      </c>
      <c r="G83" s="220"/>
      <c r="H83" s="244">
        <v>4900000</v>
      </c>
      <c r="I83" s="244"/>
      <c r="J83" s="244">
        <v>350000</v>
      </c>
      <c r="K83" s="244">
        <f t="shared" si="3"/>
        <v>5250000</v>
      </c>
    </row>
    <row r="84" spans="1:11" s="167" customFormat="1" x14ac:dyDescent="0.2">
      <c r="A84" s="353" t="s">
        <v>647</v>
      </c>
      <c r="B84" s="299" t="s">
        <v>40</v>
      </c>
      <c r="C84" s="282">
        <v>11</v>
      </c>
      <c r="D84" s="282"/>
      <c r="E84" s="283">
        <v>41</v>
      </c>
      <c r="F84" s="284"/>
      <c r="G84" s="285"/>
      <c r="H84" s="286">
        <f>H85</f>
        <v>1250000</v>
      </c>
      <c r="I84" s="286">
        <f>I85</f>
        <v>0</v>
      </c>
      <c r="J84" s="286">
        <f>J85</f>
        <v>0</v>
      </c>
      <c r="K84" s="286">
        <f t="shared" si="3"/>
        <v>1250000</v>
      </c>
    </row>
    <row r="85" spans="1:11" s="167" customFormat="1" x14ac:dyDescent="0.2">
      <c r="A85" s="181" t="s">
        <v>647</v>
      </c>
      <c r="B85" s="153" t="s">
        <v>40</v>
      </c>
      <c r="C85" s="154">
        <v>11</v>
      </c>
      <c r="D85" s="155"/>
      <c r="E85" s="156">
        <v>412</v>
      </c>
      <c r="F85" s="225"/>
      <c r="G85" s="157"/>
      <c r="H85" s="246">
        <f>SUM(H86:H87)</f>
        <v>1250000</v>
      </c>
      <c r="I85" s="246">
        <f>SUM(I86:I87)</f>
        <v>0</v>
      </c>
      <c r="J85" s="246">
        <f>SUM(J86:J87)</f>
        <v>0</v>
      </c>
      <c r="K85" s="246">
        <f t="shared" si="3"/>
        <v>1250000</v>
      </c>
    </row>
    <row r="86" spans="1:11" s="243" customFormat="1" x14ac:dyDescent="0.2">
      <c r="A86" s="249" t="s">
        <v>647</v>
      </c>
      <c r="B86" s="216" t="s">
        <v>40</v>
      </c>
      <c r="C86" s="217">
        <v>11</v>
      </c>
      <c r="D86" s="218" t="s">
        <v>18</v>
      </c>
      <c r="E86" s="219">
        <v>4123</v>
      </c>
      <c r="F86" s="229" t="s">
        <v>133</v>
      </c>
      <c r="G86" s="220"/>
      <c r="H86" s="244">
        <v>1000000</v>
      </c>
      <c r="I86" s="244"/>
      <c r="J86" s="244"/>
      <c r="K86" s="244">
        <f t="shared" si="3"/>
        <v>1000000</v>
      </c>
    </row>
    <row r="87" spans="1:11" s="243" customFormat="1" x14ac:dyDescent="0.2">
      <c r="A87" s="249" t="s">
        <v>647</v>
      </c>
      <c r="B87" s="216" t="s">
        <v>40</v>
      </c>
      <c r="C87" s="217">
        <v>11</v>
      </c>
      <c r="D87" s="218" t="s">
        <v>18</v>
      </c>
      <c r="E87" s="219">
        <v>4126</v>
      </c>
      <c r="F87" s="229" t="s">
        <v>4</v>
      </c>
      <c r="G87" s="220"/>
      <c r="H87" s="244">
        <v>250000</v>
      </c>
      <c r="I87" s="244"/>
      <c r="J87" s="244"/>
      <c r="K87" s="244">
        <f t="shared" si="3"/>
        <v>250000</v>
      </c>
    </row>
    <row r="88" spans="1:11" s="167" customFormat="1" x14ac:dyDescent="0.2">
      <c r="A88" s="353" t="s">
        <v>647</v>
      </c>
      <c r="B88" s="299" t="s">
        <v>40</v>
      </c>
      <c r="C88" s="282">
        <v>11</v>
      </c>
      <c r="D88" s="282"/>
      <c r="E88" s="283">
        <v>42</v>
      </c>
      <c r="F88" s="284"/>
      <c r="G88" s="285"/>
      <c r="H88" s="286">
        <f>H89+H92</f>
        <v>2900000</v>
      </c>
      <c r="I88" s="286">
        <f>I89+I92</f>
        <v>450000</v>
      </c>
      <c r="J88" s="286">
        <f>J89+J92</f>
        <v>100000</v>
      </c>
      <c r="K88" s="286">
        <f t="shared" si="3"/>
        <v>2550000</v>
      </c>
    </row>
    <row r="89" spans="1:11" s="167" customFormat="1" x14ac:dyDescent="0.2">
      <c r="A89" s="181" t="s">
        <v>647</v>
      </c>
      <c r="B89" s="153" t="s">
        <v>40</v>
      </c>
      <c r="C89" s="154">
        <v>11</v>
      </c>
      <c r="D89" s="155"/>
      <c r="E89" s="156">
        <v>422</v>
      </c>
      <c r="F89" s="225"/>
      <c r="G89" s="157"/>
      <c r="H89" s="246">
        <f>SUM(H90:H91)</f>
        <v>2000000</v>
      </c>
      <c r="I89" s="246">
        <f>SUM(I90:I91)</f>
        <v>0</v>
      </c>
      <c r="J89" s="246">
        <f>SUM(J90:J91)</f>
        <v>100000</v>
      </c>
      <c r="K89" s="246">
        <f t="shared" si="3"/>
        <v>2100000</v>
      </c>
    </row>
    <row r="90" spans="1:11" s="243" customFormat="1" x14ac:dyDescent="0.2">
      <c r="A90" s="249" t="s">
        <v>647</v>
      </c>
      <c r="B90" s="216" t="s">
        <v>40</v>
      </c>
      <c r="C90" s="217">
        <v>11</v>
      </c>
      <c r="D90" s="218" t="s">
        <v>18</v>
      </c>
      <c r="E90" s="219">
        <v>4221</v>
      </c>
      <c r="F90" s="229" t="s">
        <v>129</v>
      </c>
      <c r="G90" s="220"/>
      <c r="H90" s="244">
        <v>1300000</v>
      </c>
      <c r="I90" s="244"/>
      <c r="J90" s="244">
        <v>100000</v>
      </c>
      <c r="K90" s="244">
        <f t="shared" si="3"/>
        <v>1400000</v>
      </c>
    </row>
    <row r="91" spans="1:11" s="243" customFormat="1" x14ac:dyDescent="0.2">
      <c r="A91" s="249" t="s">
        <v>647</v>
      </c>
      <c r="B91" s="216" t="s">
        <v>40</v>
      </c>
      <c r="C91" s="217">
        <v>11</v>
      </c>
      <c r="D91" s="218" t="s">
        <v>18</v>
      </c>
      <c r="E91" s="219">
        <v>4222</v>
      </c>
      <c r="F91" s="229" t="s">
        <v>130</v>
      </c>
      <c r="G91" s="220"/>
      <c r="H91" s="244">
        <v>700000</v>
      </c>
      <c r="I91" s="244"/>
      <c r="J91" s="244"/>
      <c r="K91" s="244">
        <f t="shared" si="3"/>
        <v>700000</v>
      </c>
    </row>
    <row r="92" spans="1:11" s="167" customFormat="1" x14ac:dyDescent="0.2">
      <c r="A92" s="181" t="s">
        <v>647</v>
      </c>
      <c r="B92" s="153" t="s">
        <v>40</v>
      </c>
      <c r="C92" s="154">
        <v>11</v>
      </c>
      <c r="D92" s="155"/>
      <c r="E92" s="156">
        <v>426</v>
      </c>
      <c r="F92" s="225"/>
      <c r="G92" s="157"/>
      <c r="H92" s="246">
        <f>SUM(H93)</f>
        <v>900000</v>
      </c>
      <c r="I92" s="246">
        <f>SUM(I93)</f>
        <v>450000</v>
      </c>
      <c r="J92" s="246">
        <f>SUM(J93)</f>
        <v>0</v>
      </c>
      <c r="K92" s="246">
        <f t="shared" si="3"/>
        <v>450000</v>
      </c>
    </row>
    <row r="93" spans="1:11" s="243" customFormat="1" x14ac:dyDescent="0.2">
      <c r="A93" s="249" t="s">
        <v>647</v>
      </c>
      <c r="B93" s="216" t="s">
        <v>40</v>
      </c>
      <c r="C93" s="217">
        <v>11</v>
      </c>
      <c r="D93" s="218" t="s">
        <v>18</v>
      </c>
      <c r="E93" s="219">
        <v>4262</v>
      </c>
      <c r="F93" s="229" t="s">
        <v>135</v>
      </c>
      <c r="G93" s="220"/>
      <c r="H93" s="244">
        <v>900000</v>
      </c>
      <c r="I93" s="244">
        <v>450000</v>
      </c>
      <c r="J93" s="244"/>
      <c r="K93" s="244">
        <f t="shared" si="3"/>
        <v>450000</v>
      </c>
    </row>
    <row r="94" spans="1:11" s="166" customFormat="1" ht="45" x14ac:dyDescent="0.2">
      <c r="A94" s="354" t="s">
        <v>647</v>
      </c>
      <c r="B94" s="293" t="s">
        <v>81</v>
      </c>
      <c r="C94" s="293"/>
      <c r="D94" s="293"/>
      <c r="E94" s="294"/>
      <c r="F94" s="296" t="s">
        <v>79</v>
      </c>
      <c r="G94" s="297" t="s">
        <v>640</v>
      </c>
      <c r="H94" s="298">
        <f>H95+H101+H107+H110</f>
        <v>9050000</v>
      </c>
      <c r="I94" s="298">
        <f>I95+I101+I107+I110</f>
        <v>0</v>
      </c>
      <c r="J94" s="298">
        <f>J95+J101+J107+J110</f>
        <v>0</v>
      </c>
      <c r="K94" s="298">
        <f t="shared" si="3"/>
        <v>9050000</v>
      </c>
    </row>
    <row r="95" spans="1:11" s="166" customFormat="1" x14ac:dyDescent="0.2">
      <c r="A95" s="353" t="s">
        <v>647</v>
      </c>
      <c r="B95" s="299" t="s">
        <v>81</v>
      </c>
      <c r="C95" s="282">
        <v>11</v>
      </c>
      <c r="D95" s="282"/>
      <c r="E95" s="283">
        <v>31</v>
      </c>
      <c r="F95" s="284"/>
      <c r="G95" s="285"/>
      <c r="H95" s="286">
        <f>H96+H99</f>
        <v>200000</v>
      </c>
      <c r="I95" s="286">
        <f>I96+I99</f>
        <v>0</v>
      </c>
      <c r="J95" s="286">
        <f>J96+J99</f>
        <v>0</v>
      </c>
      <c r="K95" s="286">
        <f t="shared" si="3"/>
        <v>200000</v>
      </c>
    </row>
    <row r="96" spans="1:11" s="223" customFormat="1" x14ac:dyDescent="0.2">
      <c r="A96" s="238" t="s">
        <v>647</v>
      </c>
      <c r="B96" s="247" t="s">
        <v>81</v>
      </c>
      <c r="C96" s="237">
        <v>11</v>
      </c>
      <c r="D96" s="253"/>
      <c r="E96" s="239">
        <v>311</v>
      </c>
      <c r="F96" s="240"/>
      <c r="G96" s="241"/>
      <c r="H96" s="246">
        <f>SUM(H97:H98)</f>
        <v>160000</v>
      </c>
      <c r="I96" s="246">
        <f>SUM(I97:I98)</f>
        <v>0</v>
      </c>
      <c r="J96" s="246">
        <f>SUM(J97:J98)</f>
        <v>0</v>
      </c>
      <c r="K96" s="246">
        <f t="shared" si="3"/>
        <v>160000</v>
      </c>
    </row>
    <row r="97" spans="1:11" s="223" customFormat="1" ht="15" x14ac:dyDescent="0.2">
      <c r="A97" s="249" t="s">
        <v>647</v>
      </c>
      <c r="B97" s="216" t="s">
        <v>81</v>
      </c>
      <c r="C97" s="217">
        <v>11</v>
      </c>
      <c r="D97" s="218" t="s">
        <v>18</v>
      </c>
      <c r="E97" s="219">
        <v>3111</v>
      </c>
      <c r="F97" s="229" t="s">
        <v>19</v>
      </c>
      <c r="G97" s="220"/>
      <c r="H97" s="244">
        <v>100000</v>
      </c>
      <c r="I97" s="244"/>
      <c r="J97" s="244"/>
      <c r="K97" s="244">
        <f t="shared" si="3"/>
        <v>100000</v>
      </c>
    </row>
    <row r="98" spans="1:11" s="223" customFormat="1" ht="15" x14ac:dyDescent="0.2">
      <c r="A98" s="249" t="s">
        <v>647</v>
      </c>
      <c r="B98" s="216" t="s">
        <v>81</v>
      </c>
      <c r="C98" s="217">
        <v>11</v>
      </c>
      <c r="D98" s="218" t="s">
        <v>18</v>
      </c>
      <c r="E98" s="219">
        <v>3113</v>
      </c>
      <c r="F98" s="229" t="s">
        <v>20</v>
      </c>
      <c r="G98" s="220"/>
      <c r="H98" s="244">
        <v>60000</v>
      </c>
      <c r="I98" s="244"/>
      <c r="J98" s="244"/>
      <c r="K98" s="244">
        <f t="shared" si="3"/>
        <v>60000</v>
      </c>
    </row>
    <row r="99" spans="1:11" s="223" customFormat="1" x14ac:dyDescent="0.2">
      <c r="A99" s="238" t="s">
        <v>647</v>
      </c>
      <c r="B99" s="247" t="s">
        <v>81</v>
      </c>
      <c r="C99" s="237">
        <v>11</v>
      </c>
      <c r="D99" s="253"/>
      <c r="E99" s="239">
        <v>313</v>
      </c>
      <c r="F99" s="240"/>
      <c r="G99" s="241"/>
      <c r="H99" s="246">
        <f>SUM(H100:H100)</f>
        <v>40000</v>
      </c>
      <c r="I99" s="246">
        <f>SUM(I100:I100)</f>
        <v>0</v>
      </c>
      <c r="J99" s="246">
        <f>SUM(J100:J100)</f>
        <v>0</v>
      </c>
      <c r="K99" s="246">
        <f t="shared" si="3"/>
        <v>40000</v>
      </c>
    </row>
    <row r="100" spans="1:11" s="223" customFormat="1" ht="15" x14ac:dyDescent="0.2">
      <c r="A100" s="182" t="s">
        <v>647</v>
      </c>
      <c r="B100" s="160" t="s">
        <v>81</v>
      </c>
      <c r="C100" s="161">
        <v>11</v>
      </c>
      <c r="D100" s="162" t="s">
        <v>18</v>
      </c>
      <c r="E100" s="163">
        <v>3132</v>
      </c>
      <c r="F100" s="226" t="s">
        <v>280</v>
      </c>
      <c r="G100" s="220"/>
      <c r="H100" s="244">
        <v>40000</v>
      </c>
      <c r="I100" s="244"/>
      <c r="J100" s="244"/>
      <c r="K100" s="244">
        <f t="shared" si="3"/>
        <v>40000</v>
      </c>
    </row>
    <row r="101" spans="1:11" s="223" customFormat="1" x14ac:dyDescent="0.2">
      <c r="A101" s="353" t="s">
        <v>647</v>
      </c>
      <c r="B101" s="299" t="s">
        <v>81</v>
      </c>
      <c r="C101" s="282">
        <v>11</v>
      </c>
      <c r="D101" s="282"/>
      <c r="E101" s="283">
        <v>32</v>
      </c>
      <c r="F101" s="284"/>
      <c r="G101" s="285"/>
      <c r="H101" s="286">
        <f>H102+H104</f>
        <v>2800000</v>
      </c>
      <c r="I101" s="286">
        <f>I102+I104</f>
        <v>0</v>
      </c>
      <c r="J101" s="286">
        <f>J102+J104</f>
        <v>0</v>
      </c>
      <c r="K101" s="286">
        <f t="shared" si="3"/>
        <v>2800000</v>
      </c>
    </row>
    <row r="102" spans="1:11" s="223" customFormat="1" x14ac:dyDescent="0.2">
      <c r="A102" s="206" t="s">
        <v>647</v>
      </c>
      <c r="B102" s="202" t="s">
        <v>81</v>
      </c>
      <c r="C102" s="250">
        <v>11</v>
      </c>
      <c r="D102" s="251"/>
      <c r="E102" s="252">
        <v>323</v>
      </c>
      <c r="F102" s="229"/>
      <c r="G102" s="220"/>
      <c r="H102" s="255">
        <f>H103</f>
        <v>500000</v>
      </c>
      <c r="I102" s="255">
        <f>I103</f>
        <v>0</v>
      </c>
      <c r="J102" s="255">
        <f>J103</f>
        <v>0</v>
      </c>
      <c r="K102" s="255">
        <f t="shared" si="3"/>
        <v>500000</v>
      </c>
    </row>
    <row r="103" spans="1:11" s="223" customFormat="1" ht="15" x14ac:dyDescent="0.2">
      <c r="A103" s="146" t="s">
        <v>647</v>
      </c>
      <c r="B103" s="144" t="s">
        <v>81</v>
      </c>
      <c r="C103" s="145">
        <v>11</v>
      </c>
      <c r="D103" s="172" t="s">
        <v>18</v>
      </c>
      <c r="E103" s="173">
        <v>3235</v>
      </c>
      <c r="F103" s="226" t="s">
        <v>42</v>
      </c>
      <c r="G103" s="220"/>
      <c r="H103" s="244">
        <v>500000</v>
      </c>
      <c r="I103" s="244"/>
      <c r="J103" s="244"/>
      <c r="K103" s="244">
        <f t="shared" si="3"/>
        <v>500000</v>
      </c>
    </row>
    <row r="104" spans="1:11" s="167" customFormat="1" x14ac:dyDescent="0.2">
      <c r="A104" s="181" t="s">
        <v>647</v>
      </c>
      <c r="B104" s="153" t="s">
        <v>81</v>
      </c>
      <c r="C104" s="154">
        <v>11</v>
      </c>
      <c r="D104" s="155"/>
      <c r="E104" s="156">
        <v>329</v>
      </c>
      <c r="F104" s="225"/>
      <c r="G104" s="157"/>
      <c r="H104" s="246">
        <f>SUM(H105:H106)</f>
        <v>2300000</v>
      </c>
      <c r="I104" s="246">
        <f>SUM(I105:I106)</f>
        <v>0</v>
      </c>
      <c r="J104" s="246">
        <f>SUM(J105:J106)</f>
        <v>0</v>
      </c>
      <c r="K104" s="246">
        <f t="shared" si="3"/>
        <v>2300000</v>
      </c>
    </row>
    <row r="105" spans="1:11" s="223" customFormat="1" ht="15" x14ac:dyDescent="0.2">
      <c r="A105" s="182" t="s">
        <v>647</v>
      </c>
      <c r="B105" s="160" t="s">
        <v>81</v>
      </c>
      <c r="C105" s="161">
        <v>11</v>
      </c>
      <c r="D105" s="162" t="s">
        <v>18</v>
      </c>
      <c r="E105" s="163">
        <v>3296</v>
      </c>
      <c r="F105" s="226" t="s">
        <v>612</v>
      </c>
      <c r="G105" s="220"/>
      <c r="H105" s="244">
        <v>2000000</v>
      </c>
      <c r="I105" s="244"/>
      <c r="J105" s="244"/>
      <c r="K105" s="244">
        <f t="shared" si="3"/>
        <v>2000000</v>
      </c>
    </row>
    <row r="106" spans="1:11" s="223" customFormat="1" ht="15" x14ac:dyDescent="0.2">
      <c r="A106" s="146" t="s">
        <v>647</v>
      </c>
      <c r="B106" s="144" t="s">
        <v>81</v>
      </c>
      <c r="C106" s="145">
        <v>11</v>
      </c>
      <c r="D106" s="172" t="s">
        <v>18</v>
      </c>
      <c r="E106" s="173">
        <v>3299</v>
      </c>
      <c r="F106" s="226" t="s">
        <v>125</v>
      </c>
      <c r="G106" s="220"/>
      <c r="H106" s="244">
        <v>300000</v>
      </c>
      <c r="I106" s="244"/>
      <c r="J106" s="244"/>
      <c r="K106" s="244">
        <f t="shared" si="3"/>
        <v>300000</v>
      </c>
    </row>
    <row r="107" spans="1:11" s="223" customFormat="1" x14ac:dyDescent="0.2">
      <c r="A107" s="353" t="s">
        <v>647</v>
      </c>
      <c r="B107" s="299" t="s">
        <v>81</v>
      </c>
      <c r="C107" s="282">
        <v>11</v>
      </c>
      <c r="D107" s="282"/>
      <c r="E107" s="283">
        <v>34</v>
      </c>
      <c r="F107" s="284"/>
      <c r="G107" s="285"/>
      <c r="H107" s="286">
        <f>H108</f>
        <v>3500000</v>
      </c>
      <c r="I107" s="286">
        <f>I108</f>
        <v>0</v>
      </c>
      <c r="J107" s="286">
        <f>J108</f>
        <v>0</v>
      </c>
      <c r="K107" s="286">
        <f t="shared" si="3"/>
        <v>3500000</v>
      </c>
    </row>
    <row r="108" spans="1:11" s="243" customFormat="1" x14ac:dyDescent="0.2">
      <c r="A108" s="238" t="s">
        <v>647</v>
      </c>
      <c r="B108" s="247" t="s">
        <v>81</v>
      </c>
      <c r="C108" s="237">
        <v>11</v>
      </c>
      <c r="D108" s="253"/>
      <c r="E108" s="239">
        <v>343</v>
      </c>
      <c r="F108" s="240"/>
      <c r="G108" s="241"/>
      <c r="H108" s="246">
        <f>SUM(H109)</f>
        <v>3500000</v>
      </c>
      <c r="I108" s="246">
        <f>SUM(I109)</f>
        <v>0</v>
      </c>
      <c r="J108" s="246">
        <f>SUM(J109)</f>
        <v>0</v>
      </c>
      <c r="K108" s="246">
        <f t="shared" si="3"/>
        <v>3500000</v>
      </c>
    </row>
    <row r="109" spans="1:11" s="223" customFormat="1" ht="15" x14ac:dyDescent="0.2">
      <c r="A109" s="182" t="s">
        <v>647</v>
      </c>
      <c r="B109" s="160" t="s">
        <v>81</v>
      </c>
      <c r="C109" s="161">
        <v>11</v>
      </c>
      <c r="D109" s="162" t="s">
        <v>18</v>
      </c>
      <c r="E109" s="163">
        <v>3433</v>
      </c>
      <c r="F109" s="226" t="s">
        <v>126</v>
      </c>
      <c r="G109" s="220"/>
      <c r="H109" s="244">
        <v>3500000</v>
      </c>
      <c r="I109" s="244"/>
      <c r="J109" s="244"/>
      <c r="K109" s="244">
        <f t="shared" si="3"/>
        <v>3500000</v>
      </c>
    </row>
    <row r="110" spans="1:11" s="223" customFormat="1" x14ac:dyDescent="0.2">
      <c r="A110" s="353" t="s">
        <v>647</v>
      </c>
      <c r="B110" s="299" t="s">
        <v>81</v>
      </c>
      <c r="C110" s="282">
        <v>11</v>
      </c>
      <c r="D110" s="282"/>
      <c r="E110" s="283">
        <v>38</v>
      </c>
      <c r="F110" s="284"/>
      <c r="G110" s="285"/>
      <c r="H110" s="286">
        <f>H111</f>
        <v>2550000</v>
      </c>
      <c r="I110" s="286">
        <f>I111</f>
        <v>0</v>
      </c>
      <c r="J110" s="286">
        <f>J111</f>
        <v>0</v>
      </c>
      <c r="K110" s="286">
        <f t="shared" si="3"/>
        <v>2550000</v>
      </c>
    </row>
    <row r="111" spans="1:11" s="243" customFormat="1" x14ac:dyDescent="0.2">
      <c r="A111" s="238" t="s">
        <v>647</v>
      </c>
      <c r="B111" s="247" t="s">
        <v>81</v>
      </c>
      <c r="C111" s="237">
        <v>11</v>
      </c>
      <c r="D111" s="253"/>
      <c r="E111" s="239">
        <v>383</v>
      </c>
      <c r="F111" s="240"/>
      <c r="G111" s="241"/>
      <c r="H111" s="246">
        <f>H112+H113</f>
        <v>2550000</v>
      </c>
      <c r="I111" s="246">
        <f>I112+I113</f>
        <v>0</v>
      </c>
      <c r="J111" s="246">
        <f>J112+J113</f>
        <v>0</v>
      </c>
      <c r="K111" s="246">
        <f t="shared" si="3"/>
        <v>2550000</v>
      </c>
    </row>
    <row r="112" spans="1:11" s="223" customFormat="1" ht="15" x14ac:dyDescent="0.2">
      <c r="A112" s="182" t="s">
        <v>647</v>
      </c>
      <c r="B112" s="160" t="s">
        <v>81</v>
      </c>
      <c r="C112" s="161">
        <v>11</v>
      </c>
      <c r="D112" s="162" t="s">
        <v>18</v>
      </c>
      <c r="E112" s="163">
        <v>3831</v>
      </c>
      <c r="F112" s="226" t="s">
        <v>295</v>
      </c>
      <c r="G112" s="220"/>
      <c r="H112" s="244">
        <v>2500000</v>
      </c>
      <c r="I112" s="244"/>
      <c r="J112" s="244"/>
      <c r="K112" s="244">
        <f t="shared" si="3"/>
        <v>2500000</v>
      </c>
    </row>
    <row r="113" spans="1:11" s="223" customFormat="1" ht="15" x14ac:dyDescent="0.2">
      <c r="A113" s="182" t="s">
        <v>647</v>
      </c>
      <c r="B113" s="160" t="s">
        <v>81</v>
      </c>
      <c r="C113" s="161">
        <v>11</v>
      </c>
      <c r="D113" s="162" t="s">
        <v>18</v>
      </c>
      <c r="E113" s="163">
        <v>3835</v>
      </c>
      <c r="F113" s="226" t="s">
        <v>613</v>
      </c>
      <c r="G113" s="220"/>
      <c r="H113" s="244">
        <v>50000</v>
      </c>
      <c r="I113" s="244"/>
      <c r="J113" s="244"/>
      <c r="K113" s="244">
        <f t="shared" si="3"/>
        <v>50000</v>
      </c>
    </row>
    <row r="114" spans="1:11" s="167" customFormat="1" ht="45" x14ac:dyDescent="0.2">
      <c r="A114" s="354" t="s">
        <v>647</v>
      </c>
      <c r="B114" s="293" t="s">
        <v>274</v>
      </c>
      <c r="C114" s="293"/>
      <c r="D114" s="293"/>
      <c r="E114" s="294"/>
      <c r="F114" s="296" t="s">
        <v>231</v>
      </c>
      <c r="G114" s="297" t="s">
        <v>640</v>
      </c>
      <c r="H114" s="298">
        <f>H115+H119+H122</f>
        <v>5520000</v>
      </c>
      <c r="I114" s="298">
        <f t="shared" ref="I114:J114" si="4">I115+I119+I122</f>
        <v>5000</v>
      </c>
      <c r="J114" s="298">
        <f t="shared" si="4"/>
        <v>5000</v>
      </c>
      <c r="K114" s="298">
        <f t="shared" si="3"/>
        <v>5520000</v>
      </c>
    </row>
    <row r="115" spans="1:11" s="167" customFormat="1" x14ac:dyDescent="0.2">
      <c r="A115" s="353" t="s">
        <v>647</v>
      </c>
      <c r="B115" s="299" t="s">
        <v>274</v>
      </c>
      <c r="C115" s="282">
        <v>11</v>
      </c>
      <c r="D115" s="282"/>
      <c r="E115" s="283">
        <v>32</v>
      </c>
      <c r="F115" s="284"/>
      <c r="G115" s="285"/>
      <c r="H115" s="286">
        <f>H116</f>
        <v>5200000</v>
      </c>
      <c r="I115" s="286">
        <f>I116</f>
        <v>5000</v>
      </c>
      <c r="J115" s="286">
        <f>J116</f>
        <v>0</v>
      </c>
      <c r="K115" s="286">
        <f t="shared" si="3"/>
        <v>5195000</v>
      </c>
    </row>
    <row r="116" spans="1:11" s="167" customFormat="1" x14ac:dyDescent="0.2">
      <c r="A116" s="181" t="s">
        <v>647</v>
      </c>
      <c r="B116" s="153" t="s">
        <v>274</v>
      </c>
      <c r="C116" s="154">
        <v>11</v>
      </c>
      <c r="D116" s="155"/>
      <c r="E116" s="176">
        <v>323</v>
      </c>
      <c r="F116" s="225"/>
      <c r="G116" s="157"/>
      <c r="H116" s="246">
        <f>SUM(H117:H118)</f>
        <v>5200000</v>
      </c>
      <c r="I116" s="246">
        <f>SUM(I117:I118)</f>
        <v>5000</v>
      </c>
      <c r="J116" s="246">
        <f>SUM(J117:J118)</f>
        <v>0</v>
      </c>
      <c r="K116" s="246">
        <f t="shared" si="3"/>
        <v>5195000</v>
      </c>
    </row>
    <row r="117" spans="1:11" s="223" customFormat="1" ht="15" x14ac:dyDescent="0.2">
      <c r="A117" s="182" t="s">
        <v>647</v>
      </c>
      <c r="B117" s="160" t="s">
        <v>274</v>
      </c>
      <c r="C117" s="161">
        <v>11</v>
      </c>
      <c r="D117" s="162" t="s">
        <v>18</v>
      </c>
      <c r="E117" s="163">
        <v>3232</v>
      </c>
      <c r="F117" s="226" t="s">
        <v>118</v>
      </c>
      <c r="G117" s="220"/>
      <c r="H117" s="244">
        <v>5000000</v>
      </c>
      <c r="I117" s="244"/>
      <c r="J117" s="244"/>
      <c r="K117" s="244">
        <f t="shared" si="3"/>
        <v>5000000</v>
      </c>
    </row>
    <row r="118" spans="1:11" s="223" customFormat="1" ht="15" x14ac:dyDescent="0.2">
      <c r="A118" s="182" t="s">
        <v>647</v>
      </c>
      <c r="B118" s="160" t="s">
        <v>274</v>
      </c>
      <c r="C118" s="161">
        <v>11</v>
      </c>
      <c r="D118" s="162" t="s">
        <v>18</v>
      </c>
      <c r="E118" s="163">
        <v>3237</v>
      </c>
      <c r="F118" s="226" t="s">
        <v>36</v>
      </c>
      <c r="G118" s="220"/>
      <c r="H118" s="244">
        <v>200000</v>
      </c>
      <c r="I118" s="244">
        <v>5000</v>
      </c>
      <c r="J118" s="244"/>
      <c r="K118" s="244">
        <f t="shared" si="3"/>
        <v>195000</v>
      </c>
    </row>
    <row r="119" spans="1:11" s="223" customFormat="1" x14ac:dyDescent="0.2">
      <c r="A119" s="353" t="s">
        <v>647</v>
      </c>
      <c r="B119" s="299" t="s">
        <v>274</v>
      </c>
      <c r="C119" s="282">
        <v>11</v>
      </c>
      <c r="D119" s="282"/>
      <c r="E119" s="283">
        <v>41</v>
      </c>
      <c r="F119" s="284"/>
      <c r="G119" s="285"/>
      <c r="H119" s="286">
        <f>H120</f>
        <v>100000</v>
      </c>
      <c r="I119" s="286">
        <f>I120</f>
        <v>0</v>
      </c>
      <c r="J119" s="286">
        <f>J120</f>
        <v>5000</v>
      </c>
      <c r="K119" s="286">
        <f t="shared" si="3"/>
        <v>105000</v>
      </c>
    </row>
    <row r="120" spans="1:11" s="243" customFormat="1" x14ac:dyDescent="0.2">
      <c r="A120" s="238" t="s">
        <v>647</v>
      </c>
      <c r="B120" s="247" t="s">
        <v>274</v>
      </c>
      <c r="C120" s="237">
        <v>11</v>
      </c>
      <c r="D120" s="253"/>
      <c r="E120" s="239">
        <v>412</v>
      </c>
      <c r="F120" s="240"/>
      <c r="G120" s="241"/>
      <c r="H120" s="246">
        <f>SUM(H121:H121)</f>
        <v>100000</v>
      </c>
      <c r="I120" s="246">
        <f>SUM(I121:I121)</f>
        <v>0</v>
      </c>
      <c r="J120" s="246">
        <f>SUM(J121:J121)</f>
        <v>5000</v>
      </c>
      <c r="K120" s="246">
        <f t="shared" si="3"/>
        <v>105000</v>
      </c>
    </row>
    <row r="121" spans="1:11" s="243" customFormat="1" x14ac:dyDescent="0.2">
      <c r="A121" s="182" t="s">
        <v>647</v>
      </c>
      <c r="B121" s="160" t="s">
        <v>274</v>
      </c>
      <c r="C121" s="161">
        <v>11</v>
      </c>
      <c r="D121" s="162" t="s">
        <v>18</v>
      </c>
      <c r="E121" s="163">
        <v>4126</v>
      </c>
      <c r="F121" s="226" t="s">
        <v>4</v>
      </c>
      <c r="G121" s="220"/>
      <c r="H121" s="244">
        <v>100000</v>
      </c>
      <c r="I121" s="244"/>
      <c r="J121" s="244">
        <v>5000</v>
      </c>
      <c r="K121" s="244">
        <f t="shared" si="3"/>
        <v>105000</v>
      </c>
    </row>
    <row r="122" spans="1:11" s="223" customFormat="1" x14ac:dyDescent="0.2">
      <c r="A122" s="353" t="s">
        <v>647</v>
      </c>
      <c r="B122" s="299" t="s">
        <v>274</v>
      </c>
      <c r="C122" s="282">
        <v>31</v>
      </c>
      <c r="D122" s="282"/>
      <c r="E122" s="283">
        <v>32</v>
      </c>
      <c r="F122" s="284"/>
      <c r="G122" s="285"/>
      <c r="H122" s="286">
        <f t="shared" ref="H122:J122" si="5">H123</f>
        <v>220000</v>
      </c>
      <c r="I122" s="286">
        <f t="shared" si="5"/>
        <v>0</v>
      </c>
      <c r="J122" s="286">
        <f t="shared" si="5"/>
        <v>0</v>
      </c>
      <c r="K122" s="286">
        <f t="shared" si="3"/>
        <v>220000</v>
      </c>
    </row>
    <row r="123" spans="1:11" s="243" customFormat="1" x14ac:dyDescent="0.2">
      <c r="A123" s="238" t="s">
        <v>647</v>
      </c>
      <c r="B123" s="247" t="s">
        <v>274</v>
      </c>
      <c r="C123" s="237">
        <v>31</v>
      </c>
      <c r="D123" s="253"/>
      <c r="E123" s="239">
        <v>323</v>
      </c>
      <c r="F123" s="240"/>
      <c r="G123" s="241"/>
      <c r="H123" s="246">
        <f>SUM(H124:H124)</f>
        <v>220000</v>
      </c>
      <c r="I123" s="246">
        <f>SUM(I124:I124)</f>
        <v>0</v>
      </c>
      <c r="J123" s="246">
        <f>SUM(J124:J124)</f>
        <v>0</v>
      </c>
      <c r="K123" s="246">
        <f t="shared" si="3"/>
        <v>220000</v>
      </c>
    </row>
    <row r="124" spans="1:11" s="243" customFormat="1" x14ac:dyDescent="0.2">
      <c r="A124" s="182" t="s">
        <v>647</v>
      </c>
      <c r="B124" s="160" t="s">
        <v>274</v>
      </c>
      <c r="C124" s="161">
        <v>31</v>
      </c>
      <c r="D124" s="162" t="s">
        <v>18</v>
      </c>
      <c r="E124" s="163">
        <v>3232</v>
      </c>
      <c r="F124" s="226" t="s">
        <v>118</v>
      </c>
      <c r="G124" s="220"/>
      <c r="H124" s="244">
        <v>220000</v>
      </c>
      <c r="I124" s="244"/>
      <c r="J124" s="244"/>
      <c r="K124" s="244">
        <f t="shared" si="3"/>
        <v>220000</v>
      </c>
    </row>
    <row r="125" spans="1:11" s="167" customFormat="1" ht="45" x14ac:dyDescent="0.2">
      <c r="A125" s="305" t="s">
        <v>647</v>
      </c>
      <c r="B125" s="292" t="s">
        <v>591</v>
      </c>
      <c r="C125" s="292"/>
      <c r="D125" s="292"/>
      <c r="E125" s="301"/>
      <c r="F125" s="296" t="s">
        <v>428</v>
      </c>
      <c r="G125" s="297" t="s">
        <v>640</v>
      </c>
      <c r="H125" s="298">
        <f>H126+H130</f>
        <v>750000</v>
      </c>
      <c r="I125" s="298">
        <f>I126+I130</f>
        <v>0</v>
      </c>
      <c r="J125" s="298">
        <f>J126+J130</f>
        <v>0</v>
      </c>
      <c r="K125" s="298">
        <f t="shared" si="3"/>
        <v>750000</v>
      </c>
    </row>
    <row r="126" spans="1:11" s="167" customFormat="1" x14ac:dyDescent="0.2">
      <c r="A126" s="353" t="s">
        <v>647</v>
      </c>
      <c r="B126" s="299" t="s">
        <v>591</v>
      </c>
      <c r="C126" s="282">
        <v>11</v>
      </c>
      <c r="D126" s="282"/>
      <c r="E126" s="283">
        <v>32</v>
      </c>
      <c r="F126" s="284"/>
      <c r="G126" s="285"/>
      <c r="H126" s="286">
        <f>H127</f>
        <v>550000</v>
      </c>
      <c r="I126" s="286">
        <f>I127</f>
        <v>0</v>
      </c>
      <c r="J126" s="286">
        <f>J127</f>
        <v>0</v>
      </c>
      <c r="K126" s="286">
        <f t="shared" si="3"/>
        <v>550000</v>
      </c>
    </row>
    <row r="127" spans="1:11" s="167" customFormat="1" x14ac:dyDescent="0.2">
      <c r="A127" s="181" t="s">
        <v>647</v>
      </c>
      <c r="B127" s="153" t="s">
        <v>591</v>
      </c>
      <c r="C127" s="153">
        <v>11</v>
      </c>
      <c r="D127" s="155"/>
      <c r="E127" s="176">
        <v>323</v>
      </c>
      <c r="F127" s="225"/>
      <c r="G127" s="157"/>
      <c r="H127" s="246">
        <f>H129+H128</f>
        <v>550000</v>
      </c>
      <c r="I127" s="246">
        <f>I129+I128</f>
        <v>0</v>
      </c>
      <c r="J127" s="246">
        <f>J129+J128</f>
        <v>0</v>
      </c>
      <c r="K127" s="246">
        <f t="shared" si="3"/>
        <v>550000</v>
      </c>
    </row>
    <row r="128" spans="1:11" s="223" customFormat="1" ht="15" x14ac:dyDescent="0.2">
      <c r="A128" s="182" t="s">
        <v>647</v>
      </c>
      <c r="B128" s="160" t="s">
        <v>591</v>
      </c>
      <c r="C128" s="161">
        <v>11</v>
      </c>
      <c r="D128" s="162" t="s">
        <v>18</v>
      </c>
      <c r="E128" s="163">
        <v>3237</v>
      </c>
      <c r="F128" s="226" t="s">
        <v>36</v>
      </c>
      <c r="G128" s="220"/>
      <c r="H128" s="244">
        <v>50000</v>
      </c>
      <c r="I128" s="244"/>
      <c r="J128" s="244"/>
      <c r="K128" s="244">
        <f t="shared" si="3"/>
        <v>50000</v>
      </c>
    </row>
    <row r="129" spans="1:11" s="223" customFormat="1" ht="15" x14ac:dyDescent="0.2">
      <c r="A129" s="182" t="s">
        <v>647</v>
      </c>
      <c r="B129" s="160" t="s">
        <v>591</v>
      </c>
      <c r="C129" s="161">
        <v>11</v>
      </c>
      <c r="D129" s="162" t="s">
        <v>18</v>
      </c>
      <c r="E129" s="163">
        <v>3238</v>
      </c>
      <c r="F129" s="226" t="s">
        <v>122</v>
      </c>
      <c r="G129" s="220"/>
      <c r="H129" s="244">
        <v>500000</v>
      </c>
      <c r="I129" s="244"/>
      <c r="J129" s="244"/>
      <c r="K129" s="244">
        <f t="shared" si="3"/>
        <v>500000</v>
      </c>
    </row>
    <row r="130" spans="1:11" s="223" customFormat="1" x14ac:dyDescent="0.2">
      <c r="A130" s="353" t="s">
        <v>647</v>
      </c>
      <c r="B130" s="299" t="s">
        <v>591</v>
      </c>
      <c r="C130" s="282">
        <v>11</v>
      </c>
      <c r="D130" s="282"/>
      <c r="E130" s="283">
        <v>42</v>
      </c>
      <c r="F130" s="284"/>
      <c r="G130" s="285"/>
      <c r="H130" s="286">
        <f>H131</f>
        <v>200000</v>
      </c>
      <c r="I130" s="286">
        <f>I131</f>
        <v>0</v>
      </c>
      <c r="J130" s="286">
        <f>J131</f>
        <v>0</v>
      </c>
      <c r="K130" s="286">
        <f t="shared" si="3"/>
        <v>200000</v>
      </c>
    </row>
    <row r="131" spans="1:11" s="243" customFormat="1" x14ac:dyDescent="0.2">
      <c r="A131" s="238" t="s">
        <v>647</v>
      </c>
      <c r="B131" s="247" t="s">
        <v>591</v>
      </c>
      <c r="C131" s="247">
        <v>11</v>
      </c>
      <c r="D131" s="253"/>
      <c r="E131" s="248">
        <v>426</v>
      </c>
      <c r="F131" s="240"/>
      <c r="G131" s="241"/>
      <c r="H131" s="246">
        <f>SUM(H132)</f>
        <v>200000</v>
      </c>
      <c r="I131" s="246">
        <f>SUM(I132)</f>
        <v>0</v>
      </c>
      <c r="J131" s="246">
        <f>SUM(J132)</f>
        <v>0</v>
      </c>
      <c r="K131" s="246">
        <f t="shared" si="3"/>
        <v>200000</v>
      </c>
    </row>
    <row r="132" spans="1:11" s="223" customFormat="1" ht="15" x14ac:dyDescent="0.2">
      <c r="A132" s="182" t="s">
        <v>647</v>
      </c>
      <c r="B132" s="160" t="s">
        <v>591</v>
      </c>
      <c r="C132" s="161">
        <v>11</v>
      </c>
      <c r="D132" s="162" t="s">
        <v>18</v>
      </c>
      <c r="E132" s="163">
        <v>4262</v>
      </c>
      <c r="F132" s="226" t="s">
        <v>135</v>
      </c>
      <c r="G132" s="220"/>
      <c r="H132" s="244">
        <v>200000</v>
      </c>
      <c r="I132" s="244"/>
      <c r="J132" s="244"/>
      <c r="K132" s="244">
        <f t="shared" ref="K132:K199" si="6">H132-I132+J132</f>
        <v>200000</v>
      </c>
    </row>
    <row r="133" spans="1:11" s="223" customFormat="1" ht="45" x14ac:dyDescent="0.2">
      <c r="A133" s="305" t="s">
        <v>647</v>
      </c>
      <c r="B133" s="292" t="s">
        <v>728</v>
      </c>
      <c r="C133" s="293"/>
      <c r="D133" s="293"/>
      <c r="E133" s="294"/>
      <c r="F133" s="296" t="s">
        <v>729</v>
      </c>
      <c r="G133" s="297" t="s">
        <v>640</v>
      </c>
      <c r="H133" s="298">
        <f>H134+H137</f>
        <v>4800000</v>
      </c>
      <c r="I133" s="298">
        <f>I134+I137</f>
        <v>0</v>
      </c>
      <c r="J133" s="298">
        <f>J134+J137</f>
        <v>0</v>
      </c>
      <c r="K133" s="298">
        <f t="shared" si="6"/>
        <v>4800000</v>
      </c>
    </row>
    <row r="134" spans="1:11" s="223" customFormat="1" x14ac:dyDescent="0.2">
      <c r="A134" s="353" t="s">
        <v>647</v>
      </c>
      <c r="B134" s="299" t="s">
        <v>728</v>
      </c>
      <c r="C134" s="287">
        <v>11</v>
      </c>
      <c r="D134" s="282"/>
      <c r="E134" s="283">
        <v>32</v>
      </c>
      <c r="F134" s="284"/>
      <c r="G134" s="284"/>
      <c r="H134" s="286">
        <f t="shared" ref="H134:J135" si="7">H135</f>
        <v>500000</v>
      </c>
      <c r="I134" s="286">
        <f t="shared" si="7"/>
        <v>0</v>
      </c>
      <c r="J134" s="286">
        <f t="shared" si="7"/>
        <v>0</v>
      </c>
      <c r="K134" s="286">
        <f t="shared" si="6"/>
        <v>500000</v>
      </c>
    </row>
    <row r="135" spans="1:11" s="243" customFormat="1" x14ac:dyDescent="0.2">
      <c r="A135" s="238" t="s">
        <v>647</v>
      </c>
      <c r="B135" s="247" t="s">
        <v>728</v>
      </c>
      <c r="C135" s="237">
        <v>11</v>
      </c>
      <c r="D135" s="253"/>
      <c r="E135" s="239">
        <v>323</v>
      </c>
      <c r="F135" s="240"/>
      <c r="G135" s="241"/>
      <c r="H135" s="260">
        <f t="shared" si="7"/>
        <v>500000</v>
      </c>
      <c r="I135" s="260">
        <f t="shared" si="7"/>
        <v>0</v>
      </c>
      <c r="J135" s="260">
        <f t="shared" si="7"/>
        <v>0</v>
      </c>
      <c r="K135" s="260">
        <f t="shared" si="6"/>
        <v>500000</v>
      </c>
    </row>
    <row r="136" spans="1:11" s="223" customFormat="1" ht="15" x14ac:dyDescent="0.2">
      <c r="A136" s="182" t="s">
        <v>647</v>
      </c>
      <c r="B136" s="160" t="s">
        <v>728</v>
      </c>
      <c r="C136" s="161">
        <v>11</v>
      </c>
      <c r="D136" s="162" t="s">
        <v>18</v>
      </c>
      <c r="E136" s="163">
        <v>3231</v>
      </c>
      <c r="F136" s="226" t="s">
        <v>117</v>
      </c>
      <c r="G136" s="220"/>
      <c r="H136" s="244">
        <v>500000</v>
      </c>
      <c r="I136" s="244"/>
      <c r="J136" s="244"/>
      <c r="K136" s="244">
        <f t="shared" si="6"/>
        <v>500000</v>
      </c>
    </row>
    <row r="137" spans="1:11" s="223" customFormat="1" x14ac:dyDescent="0.2">
      <c r="A137" s="353" t="s">
        <v>647</v>
      </c>
      <c r="B137" s="299" t="s">
        <v>728</v>
      </c>
      <c r="C137" s="287">
        <v>11</v>
      </c>
      <c r="D137" s="282"/>
      <c r="E137" s="283">
        <v>35</v>
      </c>
      <c r="F137" s="284"/>
      <c r="G137" s="284"/>
      <c r="H137" s="286">
        <f>H138+H140</f>
        <v>4300000</v>
      </c>
      <c r="I137" s="286">
        <f>I138+I140</f>
        <v>0</v>
      </c>
      <c r="J137" s="286">
        <f>J138+J140</f>
        <v>0</v>
      </c>
      <c r="K137" s="286">
        <f t="shared" si="6"/>
        <v>4300000</v>
      </c>
    </row>
    <row r="138" spans="1:11" s="243" customFormat="1" x14ac:dyDescent="0.2">
      <c r="A138" s="238" t="s">
        <v>647</v>
      </c>
      <c r="B138" s="247" t="s">
        <v>728</v>
      </c>
      <c r="C138" s="237">
        <v>11</v>
      </c>
      <c r="D138" s="253"/>
      <c r="E138" s="239">
        <v>351</v>
      </c>
      <c r="F138" s="240"/>
      <c r="G138" s="241"/>
      <c r="H138" s="260">
        <f>H139</f>
        <v>500000</v>
      </c>
      <c r="I138" s="260">
        <f>I139</f>
        <v>0</v>
      </c>
      <c r="J138" s="260">
        <f>J139</f>
        <v>0</v>
      </c>
      <c r="K138" s="260">
        <f t="shared" si="6"/>
        <v>500000</v>
      </c>
    </row>
    <row r="139" spans="1:11" s="223" customFormat="1" ht="30" x14ac:dyDescent="0.2">
      <c r="A139" s="182" t="s">
        <v>647</v>
      </c>
      <c r="B139" s="160" t="s">
        <v>728</v>
      </c>
      <c r="C139" s="161">
        <v>11</v>
      </c>
      <c r="D139" s="162" t="s">
        <v>18</v>
      </c>
      <c r="E139" s="163">
        <v>3512</v>
      </c>
      <c r="F139" s="226" t="s">
        <v>140</v>
      </c>
      <c r="G139" s="220"/>
      <c r="H139" s="244">
        <v>500000</v>
      </c>
      <c r="I139" s="244"/>
      <c r="J139" s="244"/>
      <c r="K139" s="244">
        <f t="shared" si="6"/>
        <v>500000</v>
      </c>
    </row>
    <row r="140" spans="1:11" s="243" customFormat="1" x14ac:dyDescent="0.2">
      <c r="A140" s="238" t="s">
        <v>647</v>
      </c>
      <c r="B140" s="247" t="s">
        <v>728</v>
      </c>
      <c r="C140" s="154">
        <v>11</v>
      </c>
      <c r="D140" s="155"/>
      <c r="E140" s="239">
        <v>352</v>
      </c>
      <c r="F140" s="225"/>
      <c r="G140" s="241"/>
      <c r="H140" s="260">
        <f>H141</f>
        <v>3800000</v>
      </c>
      <c r="I140" s="260">
        <f>I141</f>
        <v>0</v>
      </c>
      <c r="J140" s="260">
        <f>J141</f>
        <v>0</v>
      </c>
      <c r="K140" s="260">
        <f t="shared" si="6"/>
        <v>3800000</v>
      </c>
    </row>
    <row r="141" spans="1:11" s="223" customFormat="1" ht="30" x14ac:dyDescent="0.2">
      <c r="A141" s="182" t="s">
        <v>647</v>
      </c>
      <c r="B141" s="160" t="s">
        <v>728</v>
      </c>
      <c r="C141" s="161">
        <v>11</v>
      </c>
      <c r="D141" s="162" t="s">
        <v>18</v>
      </c>
      <c r="E141" s="163">
        <v>3522</v>
      </c>
      <c r="F141" s="226" t="s">
        <v>661</v>
      </c>
      <c r="G141" s="220"/>
      <c r="H141" s="244">
        <v>3800000</v>
      </c>
      <c r="I141" s="244"/>
      <c r="J141" s="244"/>
      <c r="K141" s="244">
        <f t="shared" si="6"/>
        <v>3800000</v>
      </c>
    </row>
    <row r="142" spans="1:11" s="223" customFormat="1" ht="63" x14ac:dyDescent="0.2">
      <c r="A142" s="305" t="s">
        <v>647</v>
      </c>
      <c r="B142" s="300" t="s">
        <v>804</v>
      </c>
      <c r="C142" s="335"/>
      <c r="D142" s="293"/>
      <c r="E142" s="294"/>
      <c r="F142" s="296" t="s">
        <v>753</v>
      </c>
      <c r="G142" s="297" t="s">
        <v>640</v>
      </c>
      <c r="H142" s="298">
        <f>H143+H152+H149</f>
        <v>8074000</v>
      </c>
      <c r="I142" s="298">
        <f t="shared" ref="I142:J142" si="8">I143+I152+I149</f>
        <v>2710000</v>
      </c>
      <c r="J142" s="298">
        <f t="shared" si="8"/>
        <v>3000000</v>
      </c>
      <c r="K142" s="298">
        <f t="shared" si="6"/>
        <v>8364000</v>
      </c>
    </row>
    <row r="143" spans="1:11" s="223" customFormat="1" x14ac:dyDescent="0.2">
      <c r="A143" s="355" t="s">
        <v>647</v>
      </c>
      <c r="B143" s="281" t="s">
        <v>804</v>
      </c>
      <c r="C143" s="287">
        <v>11</v>
      </c>
      <c r="D143" s="282"/>
      <c r="E143" s="283">
        <v>32</v>
      </c>
      <c r="F143" s="284"/>
      <c r="G143" s="284"/>
      <c r="H143" s="286">
        <f>H144+H146</f>
        <v>300000</v>
      </c>
      <c r="I143" s="286">
        <f>I144+I146</f>
        <v>0</v>
      </c>
      <c r="J143" s="286">
        <f>J144+J146</f>
        <v>0</v>
      </c>
      <c r="K143" s="286">
        <f t="shared" si="6"/>
        <v>300000</v>
      </c>
    </row>
    <row r="144" spans="1:11" s="223" customFormat="1" x14ac:dyDescent="0.2">
      <c r="A144" s="251" t="s">
        <v>647</v>
      </c>
      <c r="B144" s="271" t="s">
        <v>804</v>
      </c>
      <c r="C144" s="237">
        <v>11</v>
      </c>
      <c r="D144" s="253"/>
      <c r="E144" s="156">
        <v>323</v>
      </c>
      <c r="F144" s="225"/>
      <c r="G144" s="241"/>
      <c r="H144" s="260">
        <f>H145</f>
        <v>100000</v>
      </c>
      <c r="I144" s="260">
        <f>I145</f>
        <v>0</v>
      </c>
      <c r="J144" s="260">
        <f>J145</f>
        <v>0</v>
      </c>
      <c r="K144" s="260">
        <f t="shared" si="6"/>
        <v>100000</v>
      </c>
    </row>
    <row r="145" spans="1:11" s="223" customFormat="1" x14ac:dyDescent="0.2">
      <c r="A145" s="251" t="s">
        <v>647</v>
      </c>
      <c r="B145" s="271" t="s">
        <v>804</v>
      </c>
      <c r="C145" s="161">
        <v>11</v>
      </c>
      <c r="D145" s="162" t="s">
        <v>18</v>
      </c>
      <c r="E145" s="163">
        <v>3237</v>
      </c>
      <c r="F145" s="226" t="s">
        <v>36</v>
      </c>
      <c r="G145" s="220"/>
      <c r="H145" s="244">
        <v>100000</v>
      </c>
      <c r="I145" s="244"/>
      <c r="J145" s="244"/>
      <c r="K145" s="244">
        <f t="shared" si="6"/>
        <v>100000</v>
      </c>
    </row>
    <row r="146" spans="1:11" s="223" customFormat="1" x14ac:dyDescent="0.2">
      <c r="A146" s="251" t="s">
        <v>647</v>
      </c>
      <c r="B146" s="271" t="s">
        <v>804</v>
      </c>
      <c r="C146" s="237">
        <v>11</v>
      </c>
      <c r="D146" s="253"/>
      <c r="E146" s="156">
        <v>329</v>
      </c>
      <c r="F146" s="225"/>
      <c r="G146" s="241"/>
      <c r="H146" s="260">
        <f>H147+H148</f>
        <v>200000</v>
      </c>
      <c r="I146" s="260">
        <f>I147+I148</f>
        <v>0</v>
      </c>
      <c r="J146" s="260">
        <f>J147+J148</f>
        <v>0</v>
      </c>
      <c r="K146" s="260">
        <f t="shared" si="6"/>
        <v>200000</v>
      </c>
    </row>
    <row r="147" spans="1:11" s="223" customFormat="1" x14ac:dyDescent="0.2">
      <c r="A147" s="251" t="s">
        <v>647</v>
      </c>
      <c r="B147" s="271" t="s">
        <v>804</v>
      </c>
      <c r="C147" s="161">
        <v>11</v>
      </c>
      <c r="D147" s="162" t="s">
        <v>18</v>
      </c>
      <c r="E147" s="163">
        <v>3295</v>
      </c>
      <c r="F147" s="226" t="s">
        <v>237</v>
      </c>
      <c r="G147" s="220"/>
      <c r="H147" s="244">
        <v>100000</v>
      </c>
      <c r="I147" s="244"/>
      <c r="J147" s="244"/>
      <c r="K147" s="244">
        <f t="shared" si="6"/>
        <v>100000</v>
      </c>
    </row>
    <row r="148" spans="1:11" s="223" customFormat="1" x14ac:dyDescent="0.2">
      <c r="A148" s="251" t="s">
        <v>647</v>
      </c>
      <c r="B148" s="271" t="s">
        <v>804</v>
      </c>
      <c r="C148" s="161">
        <v>11</v>
      </c>
      <c r="D148" s="162" t="s">
        <v>18</v>
      </c>
      <c r="E148" s="163">
        <v>3296</v>
      </c>
      <c r="F148" s="226" t="s">
        <v>612</v>
      </c>
      <c r="G148" s="220"/>
      <c r="H148" s="244">
        <v>100000</v>
      </c>
      <c r="I148" s="244"/>
      <c r="J148" s="244"/>
      <c r="K148" s="244">
        <f t="shared" si="6"/>
        <v>100000</v>
      </c>
    </row>
    <row r="149" spans="1:11" s="223" customFormat="1" x14ac:dyDescent="0.2">
      <c r="A149" s="355" t="s">
        <v>647</v>
      </c>
      <c r="B149" s="281" t="s">
        <v>804</v>
      </c>
      <c r="C149" s="287">
        <v>11</v>
      </c>
      <c r="D149" s="282"/>
      <c r="E149" s="283">
        <v>35</v>
      </c>
      <c r="F149" s="284"/>
      <c r="G149" s="284"/>
      <c r="H149" s="286">
        <f>H150</f>
        <v>0</v>
      </c>
      <c r="I149" s="286">
        <f t="shared" ref="I149:J150" si="9">I150</f>
        <v>0</v>
      </c>
      <c r="J149" s="286">
        <f t="shared" si="9"/>
        <v>3000000</v>
      </c>
      <c r="K149" s="286">
        <f t="shared" si="6"/>
        <v>3000000</v>
      </c>
    </row>
    <row r="150" spans="1:11" s="223" customFormat="1" x14ac:dyDescent="0.2">
      <c r="A150" s="251" t="s">
        <v>647</v>
      </c>
      <c r="B150" s="271" t="s">
        <v>804</v>
      </c>
      <c r="C150" s="237">
        <v>11</v>
      </c>
      <c r="D150" s="253"/>
      <c r="E150" s="156">
        <v>352</v>
      </c>
      <c r="F150" s="225"/>
      <c r="G150" s="241"/>
      <c r="H150" s="260">
        <f>H151</f>
        <v>0</v>
      </c>
      <c r="I150" s="260">
        <f t="shared" si="9"/>
        <v>0</v>
      </c>
      <c r="J150" s="260">
        <f t="shared" si="9"/>
        <v>3000000</v>
      </c>
      <c r="K150" s="260">
        <f t="shared" si="6"/>
        <v>3000000</v>
      </c>
    </row>
    <row r="151" spans="1:11" s="223" customFormat="1" ht="30" x14ac:dyDescent="0.2">
      <c r="A151" s="251" t="s">
        <v>647</v>
      </c>
      <c r="B151" s="271" t="s">
        <v>804</v>
      </c>
      <c r="C151" s="161">
        <v>11</v>
      </c>
      <c r="D151" s="162" t="s">
        <v>18</v>
      </c>
      <c r="E151" s="163">
        <v>3522</v>
      </c>
      <c r="F151" s="226" t="s">
        <v>661</v>
      </c>
      <c r="G151" s="220"/>
      <c r="H151" s="244"/>
      <c r="I151" s="244"/>
      <c r="J151" s="244">
        <v>3000000</v>
      </c>
      <c r="K151" s="244">
        <f t="shared" si="6"/>
        <v>3000000</v>
      </c>
    </row>
    <row r="152" spans="1:11" s="223" customFormat="1" x14ac:dyDescent="0.2">
      <c r="A152" s="355" t="s">
        <v>647</v>
      </c>
      <c r="B152" s="281" t="s">
        <v>804</v>
      </c>
      <c r="C152" s="287">
        <v>11</v>
      </c>
      <c r="D152" s="282"/>
      <c r="E152" s="283">
        <v>38</v>
      </c>
      <c r="F152" s="284"/>
      <c r="G152" s="284"/>
      <c r="H152" s="286">
        <f t="shared" ref="H152:J153" si="10">H153</f>
        <v>7774000</v>
      </c>
      <c r="I152" s="286">
        <f t="shared" si="10"/>
        <v>2710000</v>
      </c>
      <c r="J152" s="286">
        <f t="shared" si="10"/>
        <v>0</v>
      </c>
      <c r="K152" s="286">
        <f t="shared" si="6"/>
        <v>5064000</v>
      </c>
    </row>
    <row r="153" spans="1:11" s="223" customFormat="1" x14ac:dyDescent="0.2">
      <c r="A153" s="251" t="s">
        <v>647</v>
      </c>
      <c r="B153" s="271" t="s">
        <v>804</v>
      </c>
      <c r="C153" s="237">
        <v>11</v>
      </c>
      <c r="D153" s="253"/>
      <c r="E153" s="156">
        <v>386</v>
      </c>
      <c r="F153" s="225"/>
      <c r="G153" s="241"/>
      <c r="H153" s="260">
        <f t="shared" si="10"/>
        <v>7774000</v>
      </c>
      <c r="I153" s="260">
        <f t="shared" si="10"/>
        <v>2710000</v>
      </c>
      <c r="J153" s="260">
        <f t="shared" si="10"/>
        <v>0</v>
      </c>
      <c r="K153" s="260">
        <f t="shared" si="6"/>
        <v>5064000</v>
      </c>
    </row>
    <row r="154" spans="1:11" s="223" customFormat="1" ht="30" x14ac:dyDescent="0.2">
      <c r="A154" s="251" t="s">
        <v>647</v>
      </c>
      <c r="B154" s="271" t="s">
        <v>804</v>
      </c>
      <c r="C154" s="161">
        <v>11</v>
      </c>
      <c r="D154" s="162" t="s">
        <v>18</v>
      </c>
      <c r="E154" s="163">
        <v>3865</v>
      </c>
      <c r="F154" s="226" t="s">
        <v>887</v>
      </c>
      <c r="G154" s="220"/>
      <c r="H154" s="244">
        <v>7774000</v>
      </c>
      <c r="I154" s="244">
        <v>2710000</v>
      </c>
      <c r="J154" s="244"/>
      <c r="K154" s="244">
        <f t="shared" si="6"/>
        <v>5064000</v>
      </c>
    </row>
    <row r="155" spans="1:11" s="223" customFormat="1" ht="56.25" x14ac:dyDescent="0.2">
      <c r="A155" s="305" t="s">
        <v>647</v>
      </c>
      <c r="B155" s="300" t="s">
        <v>970</v>
      </c>
      <c r="C155" s="335"/>
      <c r="D155" s="293"/>
      <c r="E155" s="294"/>
      <c r="F155" s="296" t="s">
        <v>971</v>
      </c>
      <c r="G155" s="297" t="s">
        <v>643</v>
      </c>
      <c r="H155" s="298">
        <f>H156</f>
        <v>0</v>
      </c>
      <c r="I155" s="298">
        <f t="shared" ref="I155:J157" si="11">I156</f>
        <v>0</v>
      </c>
      <c r="J155" s="298">
        <f t="shared" si="11"/>
        <v>30000</v>
      </c>
      <c r="K155" s="298">
        <f t="shared" si="6"/>
        <v>30000</v>
      </c>
    </row>
    <row r="156" spans="1:11" s="223" customFormat="1" x14ac:dyDescent="0.2">
      <c r="A156" s="355" t="s">
        <v>647</v>
      </c>
      <c r="B156" s="281" t="s">
        <v>970</v>
      </c>
      <c r="C156" s="287">
        <v>31</v>
      </c>
      <c r="D156" s="282"/>
      <c r="E156" s="283">
        <v>38</v>
      </c>
      <c r="F156" s="284"/>
      <c r="G156" s="284"/>
      <c r="H156" s="286">
        <f>H157</f>
        <v>0</v>
      </c>
      <c r="I156" s="286">
        <f t="shared" si="11"/>
        <v>0</v>
      </c>
      <c r="J156" s="286">
        <f t="shared" si="11"/>
        <v>30000</v>
      </c>
      <c r="K156" s="286">
        <f t="shared" si="6"/>
        <v>30000</v>
      </c>
    </row>
    <row r="157" spans="1:11" s="223" customFormat="1" x14ac:dyDescent="0.2">
      <c r="A157" s="251" t="s">
        <v>647</v>
      </c>
      <c r="B157" s="271" t="s">
        <v>970</v>
      </c>
      <c r="C157" s="237">
        <v>31</v>
      </c>
      <c r="D157" s="253"/>
      <c r="E157" s="156">
        <v>383</v>
      </c>
      <c r="F157" s="225"/>
      <c r="G157" s="241"/>
      <c r="H157" s="260">
        <f>H158</f>
        <v>0</v>
      </c>
      <c r="I157" s="260">
        <f t="shared" si="11"/>
        <v>0</v>
      </c>
      <c r="J157" s="260">
        <f t="shared" si="11"/>
        <v>30000</v>
      </c>
      <c r="K157" s="260">
        <f t="shared" si="6"/>
        <v>30000</v>
      </c>
    </row>
    <row r="158" spans="1:11" s="223" customFormat="1" x14ac:dyDescent="0.2">
      <c r="A158" s="251" t="s">
        <v>647</v>
      </c>
      <c r="B158" s="271" t="s">
        <v>970</v>
      </c>
      <c r="C158" s="161">
        <v>31</v>
      </c>
      <c r="D158" s="162" t="s">
        <v>24</v>
      </c>
      <c r="E158" s="163">
        <v>3835</v>
      </c>
      <c r="F158" s="226" t="s">
        <v>613</v>
      </c>
      <c r="G158" s="220"/>
      <c r="H158" s="244"/>
      <c r="I158" s="244"/>
      <c r="J158" s="244">
        <v>30000</v>
      </c>
      <c r="K158" s="244">
        <f t="shared" si="6"/>
        <v>30000</v>
      </c>
    </row>
    <row r="159" spans="1:11" s="179" customFormat="1" x14ac:dyDescent="0.2">
      <c r="A159" s="360" t="s">
        <v>647</v>
      </c>
      <c r="B159" s="423" t="s">
        <v>695</v>
      </c>
      <c r="C159" s="423"/>
      <c r="D159" s="423"/>
      <c r="E159" s="423"/>
      <c r="F159" s="423"/>
      <c r="G159" s="177"/>
      <c r="H159" s="178">
        <f>H160+H263+H608</f>
        <v>393700796</v>
      </c>
      <c r="I159" s="178">
        <f>I160+I263+I608</f>
        <v>14684200</v>
      </c>
      <c r="J159" s="178">
        <f>J160+J263+J608</f>
        <v>9378785</v>
      </c>
      <c r="K159" s="178">
        <f t="shared" si="6"/>
        <v>388395381</v>
      </c>
    </row>
    <row r="160" spans="1:11" x14ac:dyDescent="0.2">
      <c r="A160" s="362" t="s">
        <v>647</v>
      </c>
      <c r="B160" s="422" t="s">
        <v>681</v>
      </c>
      <c r="C160" s="422"/>
      <c r="D160" s="422"/>
      <c r="E160" s="422"/>
      <c r="F160" s="422"/>
      <c r="G160" s="180"/>
      <c r="H160" s="151">
        <f>H161+H168+H186+H193+H201+H212+H216+H223+H230</f>
        <v>124189950</v>
      </c>
      <c r="I160" s="151">
        <f>I161+I168+I186+I193+I201+I212+I216+I223+I230</f>
        <v>645000</v>
      </c>
      <c r="J160" s="151">
        <f>J161+J168+J186+J193+J201+J212+J216+J223+J230</f>
        <v>225000</v>
      </c>
      <c r="K160" s="151">
        <f t="shared" si="6"/>
        <v>123769950</v>
      </c>
    </row>
    <row r="161" spans="1:11" s="152" customFormat="1" ht="78.75" x14ac:dyDescent="0.2">
      <c r="A161" s="354" t="s">
        <v>647</v>
      </c>
      <c r="B161" s="293" t="s">
        <v>167</v>
      </c>
      <c r="C161" s="293"/>
      <c r="D161" s="293"/>
      <c r="E161" s="294"/>
      <c r="F161" s="302" t="s">
        <v>659</v>
      </c>
      <c r="G161" s="297" t="s">
        <v>683</v>
      </c>
      <c r="H161" s="298">
        <f>H165+H162</f>
        <v>105000000</v>
      </c>
      <c r="I161" s="298">
        <f>I165+I162</f>
        <v>0</v>
      </c>
      <c r="J161" s="298">
        <f>J165+J162</f>
        <v>0</v>
      </c>
      <c r="K161" s="298">
        <f t="shared" si="6"/>
        <v>105000000</v>
      </c>
    </row>
    <row r="162" spans="1:11" s="152" customFormat="1" x14ac:dyDescent="0.2">
      <c r="A162" s="353" t="s">
        <v>647</v>
      </c>
      <c r="B162" s="299" t="s">
        <v>167</v>
      </c>
      <c r="C162" s="282">
        <v>11</v>
      </c>
      <c r="D162" s="282"/>
      <c r="E162" s="283">
        <v>36</v>
      </c>
      <c r="F162" s="284"/>
      <c r="G162" s="285"/>
      <c r="H162" s="286">
        <f t="shared" ref="H162:J163" si="12">H163</f>
        <v>20000000</v>
      </c>
      <c r="I162" s="286">
        <f t="shared" si="12"/>
        <v>0</v>
      </c>
      <c r="J162" s="286">
        <f t="shared" si="12"/>
        <v>0</v>
      </c>
      <c r="K162" s="286">
        <f t="shared" si="6"/>
        <v>20000000</v>
      </c>
    </row>
    <row r="163" spans="1:11" s="152" customFormat="1" x14ac:dyDescent="0.2">
      <c r="A163" s="181" t="s">
        <v>647</v>
      </c>
      <c r="B163" s="153" t="s">
        <v>167</v>
      </c>
      <c r="C163" s="154">
        <v>11</v>
      </c>
      <c r="D163" s="181"/>
      <c r="E163" s="156">
        <v>363</v>
      </c>
      <c r="F163" s="225"/>
      <c r="G163" s="157"/>
      <c r="H163" s="158">
        <f t="shared" si="12"/>
        <v>20000000</v>
      </c>
      <c r="I163" s="158">
        <f t="shared" si="12"/>
        <v>0</v>
      </c>
      <c r="J163" s="158">
        <f t="shared" si="12"/>
        <v>0</v>
      </c>
      <c r="K163" s="158">
        <f t="shared" si="6"/>
        <v>20000000</v>
      </c>
    </row>
    <row r="164" spans="1:11" s="243" customFormat="1" x14ac:dyDescent="0.2">
      <c r="A164" s="182" t="s">
        <v>647</v>
      </c>
      <c r="B164" s="160" t="s">
        <v>167</v>
      </c>
      <c r="C164" s="161">
        <v>11</v>
      </c>
      <c r="D164" s="182" t="s">
        <v>25</v>
      </c>
      <c r="E164" s="163">
        <v>3632</v>
      </c>
      <c r="F164" s="226" t="s">
        <v>244</v>
      </c>
      <c r="G164" s="220"/>
      <c r="H164" s="340">
        <v>20000000</v>
      </c>
      <c r="I164" s="340"/>
      <c r="J164" s="340"/>
      <c r="K164" s="340">
        <f t="shared" si="6"/>
        <v>20000000</v>
      </c>
    </row>
    <row r="165" spans="1:11" s="243" customFormat="1" x14ac:dyDescent="0.2">
      <c r="A165" s="353" t="s">
        <v>647</v>
      </c>
      <c r="B165" s="299" t="s">
        <v>167</v>
      </c>
      <c r="C165" s="282">
        <v>11</v>
      </c>
      <c r="D165" s="282"/>
      <c r="E165" s="283">
        <v>38</v>
      </c>
      <c r="F165" s="284"/>
      <c r="G165" s="285"/>
      <c r="H165" s="286">
        <f>H166</f>
        <v>85000000</v>
      </c>
      <c r="I165" s="286">
        <f>I166</f>
        <v>0</v>
      </c>
      <c r="J165" s="286">
        <f>J166</f>
        <v>0</v>
      </c>
      <c r="K165" s="286">
        <f t="shared" si="6"/>
        <v>85000000</v>
      </c>
    </row>
    <row r="166" spans="1:11" s="243" customFormat="1" x14ac:dyDescent="0.2">
      <c r="A166" s="238" t="s">
        <v>647</v>
      </c>
      <c r="B166" s="247" t="s">
        <v>167</v>
      </c>
      <c r="C166" s="237">
        <v>11</v>
      </c>
      <c r="D166" s="238"/>
      <c r="E166" s="239">
        <v>382</v>
      </c>
      <c r="F166" s="240"/>
      <c r="G166" s="241"/>
      <c r="H166" s="246">
        <f>SUM(H167)</f>
        <v>85000000</v>
      </c>
      <c r="I166" s="246">
        <f>SUM(I167)</f>
        <v>0</v>
      </c>
      <c r="J166" s="246">
        <f>SUM(J167)</f>
        <v>0</v>
      </c>
      <c r="K166" s="246">
        <f t="shared" si="6"/>
        <v>85000000</v>
      </c>
    </row>
    <row r="167" spans="1:11" s="223" customFormat="1" ht="30" x14ac:dyDescent="0.2">
      <c r="A167" s="182" t="s">
        <v>647</v>
      </c>
      <c r="B167" s="160" t="s">
        <v>167</v>
      </c>
      <c r="C167" s="161">
        <v>11</v>
      </c>
      <c r="D167" s="182" t="s">
        <v>25</v>
      </c>
      <c r="E167" s="163">
        <v>3821</v>
      </c>
      <c r="F167" s="226" t="s">
        <v>38</v>
      </c>
      <c r="G167" s="220"/>
      <c r="H167" s="340">
        <v>85000000</v>
      </c>
      <c r="I167" s="340"/>
      <c r="J167" s="340"/>
      <c r="K167" s="340">
        <f t="shared" si="6"/>
        <v>85000000</v>
      </c>
    </row>
    <row r="168" spans="1:11" s="184" customFormat="1" ht="67.5" x14ac:dyDescent="0.2">
      <c r="A168" s="354" t="s">
        <v>647</v>
      </c>
      <c r="B168" s="293" t="s">
        <v>65</v>
      </c>
      <c r="C168" s="293"/>
      <c r="D168" s="293"/>
      <c r="E168" s="294"/>
      <c r="F168" s="296" t="s">
        <v>255</v>
      </c>
      <c r="G168" s="297" t="s">
        <v>683</v>
      </c>
      <c r="H168" s="298">
        <f>H169+H174+H177+H180+H183</f>
        <v>3496875</v>
      </c>
      <c r="I168" s="298">
        <f>I169+I174+I177+I180+I183</f>
        <v>0</v>
      </c>
      <c r="J168" s="298">
        <f>J169+J174+J177+J180+J183</f>
        <v>100000</v>
      </c>
      <c r="K168" s="298">
        <f t="shared" si="6"/>
        <v>3596875</v>
      </c>
    </row>
    <row r="169" spans="1:11" s="184" customFormat="1" x14ac:dyDescent="0.2">
      <c r="A169" s="353" t="s">
        <v>647</v>
      </c>
      <c r="B169" s="299" t="s">
        <v>65</v>
      </c>
      <c r="C169" s="282">
        <v>11</v>
      </c>
      <c r="D169" s="282"/>
      <c r="E169" s="283">
        <v>32</v>
      </c>
      <c r="F169" s="284"/>
      <c r="G169" s="285"/>
      <c r="H169" s="286">
        <f>H170</f>
        <v>1180000</v>
      </c>
      <c r="I169" s="286">
        <f>I170</f>
        <v>0</v>
      </c>
      <c r="J169" s="286">
        <f>J170</f>
        <v>100000</v>
      </c>
      <c r="K169" s="286">
        <f t="shared" si="6"/>
        <v>1280000</v>
      </c>
    </row>
    <row r="170" spans="1:11" s="246" customFormat="1" x14ac:dyDescent="0.2">
      <c r="A170" s="253" t="s">
        <v>647</v>
      </c>
      <c r="B170" s="237" t="s">
        <v>65</v>
      </c>
      <c r="C170" s="237">
        <v>11</v>
      </c>
      <c r="D170" s="238"/>
      <c r="E170" s="239">
        <v>323</v>
      </c>
      <c r="F170" s="240"/>
      <c r="G170" s="241"/>
      <c r="H170" s="246">
        <f>SUM(H171:H173)</f>
        <v>1180000</v>
      </c>
      <c r="I170" s="246">
        <f>SUM(I171:I173)</f>
        <v>0</v>
      </c>
      <c r="J170" s="246">
        <f>SUM(J171:J173)</f>
        <v>100000</v>
      </c>
      <c r="K170" s="246">
        <f t="shared" si="6"/>
        <v>1280000</v>
      </c>
    </row>
    <row r="171" spans="1:11" s="223" customFormat="1" ht="15" x14ac:dyDescent="0.2">
      <c r="A171" s="162" t="s">
        <v>647</v>
      </c>
      <c r="B171" s="161" t="s">
        <v>65</v>
      </c>
      <c r="C171" s="161">
        <v>11</v>
      </c>
      <c r="D171" s="182" t="s">
        <v>25</v>
      </c>
      <c r="E171" s="163">
        <v>3233</v>
      </c>
      <c r="F171" s="226" t="s">
        <v>119</v>
      </c>
      <c r="G171" s="220"/>
      <c r="H171" s="244">
        <v>10000</v>
      </c>
      <c r="I171" s="244"/>
      <c r="J171" s="244"/>
      <c r="K171" s="244">
        <f t="shared" si="6"/>
        <v>10000</v>
      </c>
    </row>
    <row r="172" spans="1:11" s="223" customFormat="1" ht="15" x14ac:dyDescent="0.2">
      <c r="A172" s="162" t="s">
        <v>647</v>
      </c>
      <c r="B172" s="161" t="s">
        <v>65</v>
      </c>
      <c r="C172" s="161">
        <v>11</v>
      </c>
      <c r="D172" s="182" t="s">
        <v>25</v>
      </c>
      <c r="E172" s="163">
        <v>3237</v>
      </c>
      <c r="F172" s="226" t="s">
        <v>36</v>
      </c>
      <c r="G172" s="220"/>
      <c r="H172" s="244">
        <v>100000</v>
      </c>
      <c r="I172" s="244"/>
      <c r="J172" s="244">
        <v>100000</v>
      </c>
      <c r="K172" s="244">
        <f t="shared" si="6"/>
        <v>200000</v>
      </c>
    </row>
    <row r="173" spans="1:11" s="223" customFormat="1" ht="15" x14ac:dyDescent="0.2">
      <c r="A173" s="172" t="s">
        <v>647</v>
      </c>
      <c r="B173" s="145" t="s">
        <v>65</v>
      </c>
      <c r="C173" s="145">
        <v>11</v>
      </c>
      <c r="D173" s="146" t="s">
        <v>25</v>
      </c>
      <c r="E173" s="173">
        <v>3238</v>
      </c>
      <c r="F173" s="226" t="s">
        <v>122</v>
      </c>
      <c r="G173" s="220"/>
      <c r="H173" s="244">
        <v>1070000</v>
      </c>
      <c r="I173" s="244"/>
      <c r="J173" s="244"/>
      <c r="K173" s="244">
        <f t="shared" si="6"/>
        <v>1070000</v>
      </c>
    </row>
    <row r="174" spans="1:11" s="223" customFormat="1" x14ac:dyDescent="0.2">
      <c r="A174" s="353" t="s">
        <v>647</v>
      </c>
      <c r="B174" s="299" t="s">
        <v>65</v>
      </c>
      <c r="C174" s="282">
        <v>11</v>
      </c>
      <c r="D174" s="282"/>
      <c r="E174" s="283">
        <v>36</v>
      </c>
      <c r="F174" s="284"/>
      <c r="G174" s="285"/>
      <c r="H174" s="286">
        <f>H175</f>
        <v>600000</v>
      </c>
      <c r="I174" s="286">
        <f>I175</f>
        <v>0</v>
      </c>
      <c r="J174" s="286">
        <f>J175</f>
        <v>0</v>
      </c>
      <c r="K174" s="286">
        <f t="shared" si="6"/>
        <v>600000</v>
      </c>
    </row>
    <row r="175" spans="1:11" s="243" customFormat="1" x14ac:dyDescent="0.2">
      <c r="A175" s="253" t="s">
        <v>647</v>
      </c>
      <c r="B175" s="237" t="s">
        <v>65</v>
      </c>
      <c r="C175" s="237">
        <v>11</v>
      </c>
      <c r="D175" s="238"/>
      <c r="E175" s="239">
        <v>363</v>
      </c>
      <c r="F175" s="240"/>
      <c r="G175" s="241"/>
      <c r="H175" s="246">
        <f>SUM(H176)</f>
        <v>600000</v>
      </c>
      <c r="I175" s="246">
        <f>SUM(I176)</f>
        <v>0</v>
      </c>
      <c r="J175" s="246">
        <f>SUM(J176)</f>
        <v>0</v>
      </c>
      <c r="K175" s="246">
        <f t="shared" si="6"/>
        <v>600000</v>
      </c>
    </row>
    <row r="176" spans="1:11" s="223" customFormat="1" ht="15" x14ac:dyDescent="0.2">
      <c r="A176" s="162" t="s">
        <v>647</v>
      </c>
      <c r="B176" s="161" t="s">
        <v>65</v>
      </c>
      <c r="C176" s="161">
        <v>11</v>
      </c>
      <c r="D176" s="182" t="s">
        <v>25</v>
      </c>
      <c r="E176" s="163">
        <v>3631</v>
      </c>
      <c r="F176" s="226" t="s">
        <v>233</v>
      </c>
      <c r="G176" s="220"/>
      <c r="H176" s="244">
        <v>600000</v>
      </c>
      <c r="I176" s="244"/>
      <c r="J176" s="244"/>
      <c r="K176" s="244">
        <f t="shared" si="6"/>
        <v>600000</v>
      </c>
    </row>
    <row r="177" spans="1:11" s="223" customFormat="1" x14ac:dyDescent="0.2">
      <c r="A177" s="353" t="s">
        <v>647</v>
      </c>
      <c r="B177" s="299" t="s">
        <v>65</v>
      </c>
      <c r="C177" s="282">
        <v>11</v>
      </c>
      <c r="D177" s="282"/>
      <c r="E177" s="283">
        <v>38</v>
      </c>
      <c r="F177" s="284"/>
      <c r="G177" s="285"/>
      <c r="H177" s="286">
        <f>H178</f>
        <v>450000</v>
      </c>
      <c r="I177" s="286">
        <f>I178</f>
        <v>0</v>
      </c>
      <c r="J177" s="286">
        <f>J178</f>
        <v>0</v>
      </c>
      <c r="K177" s="286">
        <f t="shared" si="6"/>
        <v>450000</v>
      </c>
    </row>
    <row r="178" spans="1:11" s="243" customFormat="1" x14ac:dyDescent="0.2">
      <c r="A178" s="253" t="s">
        <v>647</v>
      </c>
      <c r="B178" s="237" t="s">
        <v>65</v>
      </c>
      <c r="C178" s="237">
        <v>11</v>
      </c>
      <c r="D178" s="238"/>
      <c r="E178" s="239">
        <v>383</v>
      </c>
      <c r="F178" s="240"/>
      <c r="G178" s="241"/>
      <c r="H178" s="246">
        <f>SUM(H179)</f>
        <v>450000</v>
      </c>
      <c r="I178" s="246">
        <f>SUM(I179)</f>
        <v>0</v>
      </c>
      <c r="J178" s="246">
        <f>SUM(J179)</f>
        <v>0</v>
      </c>
      <c r="K178" s="246">
        <f t="shared" si="6"/>
        <v>450000</v>
      </c>
    </row>
    <row r="179" spans="1:11" s="223" customFormat="1" ht="15" x14ac:dyDescent="0.2">
      <c r="A179" s="162" t="s">
        <v>647</v>
      </c>
      <c r="B179" s="161" t="s">
        <v>65</v>
      </c>
      <c r="C179" s="161">
        <v>11</v>
      </c>
      <c r="D179" s="182" t="s">
        <v>25</v>
      </c>
      <c r="E179" s="163">
        <v>3831</v>
      </c>
      <c r="F179" s="226" t="s">
        <v>295</v>
      </c>
      <c r="G179" s="220"/>
      <c r="H179" s="244">
        <v>450000</v>
      </c>
      <c r="I179" s="244"/>
      <c r="J179" s="244"/>
      <c r="K179" s="244">
        <f t="shared" si="6"/>
        <v>450000</v>
      </c>
    </row>
    <row r="180" spans="1:11" s="223" customFormat="1" x14ac:dyDescent="0.2">
      <c r="A180" s="353" t="s">
        <v>647</v>
      </c>
      <c r="B180" s="299" t="s">
        <v>65</v>
      </c>
      <c r="C180" s="282">
        <v>11</v>
      </c>
      <c r="D180" s="282"/>
      <c r="E180" s="283">
        <v>41</v>
      </c>
      <c r="F180" s="284"/>
      <c r="G180" s="285"/>
      <c r="H180" s="286">
        <f>H181</f>
        <v>20000</v>
      </c>
      <c r="I180" s="286">
        <f>I181</f>
        <v>0</v>
      </c>
      <c r="J180" s="286">
        <f>J181</f>
        <v>0</v>
      </c>
      <c r="K180" s="286">
        <f t="shared" si="6"/>
        <v>20000</v>
      </c>
    </row>
    <row r="181" spans="1:11" s="243" customFormat="1" x14ac:dyDescent="0.2">
      <c r="A181" s="253" t="s">
        <v>647</v>
      </c>
      <c r="B181" s="237" t="s">
        <v>65</v>
      </c>
      <c r="C181" s="237">
        <v>11</v>
      </c>
      <c r="D181" s="238"/>
      <c r="E181" s="239">
        <v>412</v>
      </c>
      <c r="F181" s="240"/>
      <c r="G181" s="241"/>
      <c r="H181" s="246">
        <f>SUM(H182)</f>
        <v>20000</v>
      </c>
      <c r="I181" s="246">
        <f>SUM(I182)</f>
        <v>0</v>
      </c>
      <c r="J181" s="246">
        <f>SUM(J182)</f>
        <v>0</v>
      </c>
      <c r="K181" s="246">
        <f t="shared" si="6"/>
        <v>20000</v>
      </c>
    </row>
    <row r="182" spans="1:11" s="223" customFormat="1" ht="15" x14ac:dyDescent="0.2">
      <c r="A182" s="162" t="s">
        <v>647</v>
      </c>
      <c r="B182" s="161" t="s">
        <v>65</v>
      </c>
      <c r="C182" s="161">
        <v>11</v>
      </c>
      <c r="D182" s="182" t="s">
        <v>25</v>
      </c>
      <c r="E182" s="163">
        <v>4126</v>
      </c>
      <c r="F182" s="317" t="s">
        <v>4</v>
      </c>
      <c r="G182" s="277"/>
      <c r="H182" s="244">
        <v>20000</v>
      </c>
      <c r="I182" s="244"/>
      <c r="J182" s="244"/>
      <c r="K182" s="244">
        <f t="shared" si="6"/>
        <v>20000</v>
      </c>
    </row>
    <row r="183" spans="1:11" s="223" customFormat="1" x14ac:dyDescent="0.2">
      <c r="A183" s="353" t="s">
        <v>647</v>
      </c>
      <c r="B183" s="299" t="s">
        <v>65</v>
      </c>
      <c r="C183" s="282">
        <v>11</v>
      </c>
      <c r="D183" s="282"/>
      <c r="E183" s="283">
        <v>42</v>
      </c>
      <c r="F183" s="284"/>
      <c r="G183" s="285"/>
      <c r="H183" s="286">
        <f t="shared" ref="H183:J184" si="13">H184</f>
        <v>1246875</v>
      </c>
      <c r="I183" s="286">
        <f t="shared" si="13"/>
        <v>0</v>
      </c>
      <c r="J183" s="286">
        <f t="shared" si="13"/>
        <v>0</v>
      </c>
      <c r="K183" s="286">
        <f t="shared" si="6"/>
        <v>1246875</v>
      </c>
    </row>
    <row r="184" spans="1:11" s="223" customFormat="1" x14ac:dyDescent="0.2">
      <c r="A184" s="251" t="s">
        <v>647</v>
      </c>
      <c r="B184" s="250" t="s">
        <v>65</v>
      </c>
      <c r="C184" s="250">
        <v>11</v>
      </c>
      <c r="D184" s="206"/>
      <c r="E184" s="252">
        <v>426</v>
      </c>
      <c r="F184" s="276"/>
      <c r="G184" s="277"/>
      <c r="H184" s="246">
        <f t="shared" si="13"/>
        <v>1246875</v>
      </c>
      <c r="I184" s="246">
        <f t="shared" si="13"/>
        <v>0</v>
      </c>
      <c r="J184" s="246">
        <f t="shared" si="13"/>
        <v>0</v>
      </c>
      <c r="K184" s="246">
        <f t="shared" si="6"/>
        <v>1246875</v>
      </c>
    </row>
    <row r="185" spans="1:11" s="223" customFormat="1" ht="15" x14ac:dyDescent="0.2">
      <c r="A185" s="172" t="s">
        <v>647</v>
      </c>
      <c r="B185" s="145" t="s">
        <v>65</v>
      </c>
      <c r="C185" s="145">
        <v>11</v>
      </c>
      <c r="D185" s="146" t="s">
        <v>25</v>
      </c>
      <c r="E185" s="173">
        <v>4262</v>
      </c>
      <c r="F185" s="226" t="s">
        <v>135</v>
      </c>
      <c r="G185" s="220"/>
      <c r="H185" s="244">
        <v>1246875</v>
      </c>
      <c r="I185" s="244"/>
      <c r="J185" s="244"/>
      <c r="K185" s="244">
        <f t="shared" si="6"/>
        <v>1246875</v>
      </c>
    </row>
    <row r="186" spans="1:11" s="152" customFormat="1" ht="67.5" x14ac:dyDescent="0.2">
      <c r="A186" s="354" t="s">
        <v>647</v>
      </c>
      <c r="B186" s="293" t="s">
        <v>33</v>
      </c>
      <c r="C186" s="293"/>
      <c r="D186" s="293"/>
      <c r="E186" s="294"/>
      <c r="F186" s="296" t="s">
        <v>31</v>
      </c>
      <c r="G186" s="297" t="s">
        <v>683</v>
      </c>
      <c r="H186" s="298">
        <f>H187+H190</f>
        <v>750000</v>
      </c>
      <c r="I186" s="298">
        <f>I187+I190</f>
        <v>0</v>
      </c>
      <c r="J186" s="298">
        <f>J187+J190</f>
        <v>0</v>
      </c>
      <c r="K186" s="298">
        <f t="shared" si="6"/>
        <v>750000</v>
      </c>
    </row>
    <row r="187" spans="1:11" s="152" customFormat="1" x14ac:dyDescent="0.2">
      <c r="A187" s="353" t="s">
        <v>647</v>
      </c>
      <c r="B187" s="299" t="s">
        <v>33</v>
      </c>
      <c r="C187" s="282">
        <v>11</v>
      </c>
      <c r="D187" s="282"/>
      <c r="E187" s="283">
        <v>32</v>
      </c>
      <c r="F187" s="284"/>
      <c r="G187" s="285"/>
      <c r="H187" s="286">
        <f>H188</f>
        <v>150000</v>
      </c>
      <c r="I187" s="286">
        <f>I188</f>
        <v>0</v>
      </c>
      <c r="J187" s="286">
        <f>J188</f>
        <v>0</v>
      </c>
      <c r="K187" s="286">
        <f t="shared" si="6"/>
        <v>150000</v>
      </c>
    </row>
    <row r="188" spans="1:11" s="243" customFormat="1" x14ac:dyDescent="0.2">
      <c r="A188" s="238" t="s">
        <v>647</v>
      </c>
      <c r="B188" s="247" t="s">
        <v>33</v>
      </c>
      <c r="C188" s="237">
        <v>11</v>
      </c>
      <c r="D188" s="238"/>
      <c r="E188" s="239">
        <v>323</v>
      </c>
      <c r="F188" s="240"/>
      <c r="G188" s="241"/>
      <c r="H188" s="246">
        <f>SUM(H189)</f>
        <v>150000</v>
      </c>
      <c r="I188" s="246">
        <f>SUM(I189)</f>
        <v>0</v>
      </c>
      <c r="J188" s="246">
        <f>SUM(J189)</f>
        <v>0</v>
      </c>
      <c r="K188" s="246">
        <f t="shared" si="6"/>
        <v>150000</v>
      </c>
    </row>
    <row r="189" spans="1:11" s="223" customFormat="1" ht="15" x14ac:dyDescent="0.2">
      <c r="A189" s="182" t="s">
        <v>647</v>
      </c>
      <c r="B189" s="160" t="s">
        <v>33</v>
      </c>
      <c r="C189" s="161">
        <v>11</v>
      </c>
      <c r="D189" s="182" t="s">
        <v>25</v>
      </c>
      <c r="E189" s="163">
        <v>3237</v>
      </c>
      <c r="F189" s="226" t="s">
        <v>36</v>
      </c>
      <c r="G189" s="220"/>
      <c r="H189" s="244">
        <v>150000</v>
      </c>
      <c r="I189" s="244"/>
      <c r="J189" s="244"/>
      <c r="K189" s="244">
        <f t="shared" si="6"/>
        <v>150000</v>
      </c>
    </row>
    <row r="190" spans="1:11" s="223" customFormat="1" x14ac:dyDescent="0.2">
      <c r="A190" s="353" t="s">
        <v>647</v>
      </c>
      <c r="B190" s="299" t="s">
        <v>33</v>
      </c>
      <c r="C190" s="282">
        <v>11</v>
      </c>
      <c r="D190" s="282"/>
      <c r="E190" s="283">
        <v>41</v>
      </c>
      <c r="F190" s="284"/>
      <c r="G190" s="285"/>
      <c r="H190" s="286">
        <f t="shared" ref="H190:J191" si="14">H191</f>
        <v>600000</v>
      </c>
      <c r="I190" s="286">
        <f t="shared" si="14"/>
        <v>0</v>
      </c>
      <c r="J190" s="286">
        <f t="shared" si="14"/>
        <v>0</v>
      </c>
      <c r="K190" s="286">
        <f t="shared" si="6"/>
        <v>600000</v>
      </c>
    </row>
    <row r="191" spans="1:11" s="243" customFormat="1" x14ac:dyDescent="0.2">
      <c r="A191" s="238" t="s">
        <v>647</v>
      </c>
      <c r="B191" s="247" t="s">
        <v>33</v>
      </c>
      <c r="C191" s="237">
        <v>11</v>
      </c>
      <c r="D191" s="238"/>
      <c r="E191" s="239">
        <v>412</v>
      </c>
      <c r="F191" s="240"/>
      <c r="G191" s="241"/>
      <c r="H191" s="246">
        <f t="shared" si="14"/>
        <v>600000</v>
      </c>
      <c r="I191" s="246">
        <f t="shared" si="14"/>
        <v>0</v>
      </c>
      <c r="J191" s="246">
        <f t="shared" si="14"/>
        <v>0</v>
      </c>
      <c r="K191" s="246">
        <f t="shared" si="6"/>
        <v>600000</v>
      </c>
    </row>
    <row r="192" spans="1:11" s="223" customFormat="1" ht="15" x14ac:dyDescent="0.2">
      <c r="A192" s="182" t="s">
        <v>647</v>
      </c>
      <c r="B192" s="160" t="s">
        <v>33</v>
      </c>
      <c r="C192" s="161">
        <v>11</v>
      </c>
      <c r="D192" s="182" t="s">
        <v>25</v>
      </c>
      <c r="E192" s="163">
        <v>4126</v>
      </c>
      <c r="F192" s="226" t="s">
        <v>4</v>
      </c>
      <c r="G192" s="220"/>
      <c r="H192" s="244">
        <v>600000</v>
      </c>
      <c r="I192" s="244"/>
      <c r="J192" s="244"/>
      <c r="K192" s="244">
        <f t="shared" si="6"/>
        <v>600000</v>
      </c>
    </row>
    <row r="193" spans="1:11" s="152" customFormat="1" ht="67.5" x14ac:dyDescent="0.2">
      <c r="A193" s="354" t="s">
        <v>647</v>
      </c>
      <c r="B193" s="293" t="s">
        <v>335</v>
      </c>
      <c r="C193" s="293"/>
      <c r="D193" s="293"/>
      <c r="E193" s="294"/>
      <c r="F193" s="296" t="s">
        <v>660</v>
      </c>
      <c r="G193" s="297" t="s">
        <v>683</v>
      </c>
      <c r="H193" s="298">
        <f>H194+H198</f>
        <v>865000</v>
      </c>
      <c r="I193" s="298">
        <f>I194+I198</f>
        <v>0</v>
      </c>
      <c r="J193" s="298">
        <f>J194+J198</f>
        <v>0</v>
      </c>
      <c r="K193" s="298">
        <f t="shared" si="6"/>
        <v>865000</v>
      </c>
    </row>
    <row r="194" spans="1:11" s="152" customFormat="1" x14ac:dyDescent="0.2">
      <c r="A194" s="353" t="s">
        <v>647</v>
      </c>
      <c r="B194" s="299" t="s">
        <v>335</v>
      </c>
      <c r="C194" s="282">
        <v>11</v>
      </c>
      <c r="D194" s="282"/>
      <c r="E194" s="283">
        <v>32</v>
      </c>
      <c r="F194" s="284"/>
      <c r="G194" s="285"/>
      <c r="H194" s="286">
        <f>H195</f>
        <v>790000</v>
      </c>
      <c r="I194" s="286">
        <f>I195</f>
        <v>0</v>
      </c>
      <c r="J194" s="286">
        <f>J195</f>
        <v>0</v>
      </c>
      <c r="K194" s="286">
        <f t="shared" si="6"/>
        <v>790000</v>
      </c>
    </row>
    <row r="195" spans="1:11" s="243" customFormat="1" x14ac:dyDescent="0.2">
      <c r="A195" s="238" t="s">
        <v>647</v>
      </c>
      <c r="B195" s="247" t="s">
        <v>335</v>
      </c>
      <c r="C195" s="237">
        <v>11</v>
      </c>
      <c r="D195" s="238"/>
      <c r="E195" s="239">
        <v>323</v>
      </c>
      <c r="F195" s="240"/>
      <c r="G195" s="241"/>
      <c r="H195" s="246">
        <f>SUM(H196:H197)</f>
        <v>790000</v>
      </c>
      <c r="I195" s="246">
        <f>SUM(I196:I197)</f>
        <v>0</v>
      </c>
      <c r="J195" s="246">
        <f>SUM(J196:J197)</f>
        <v>0</v>
      </c>
      <c r="K195" s="246">
        <f t="shared" si="6"/>
        <v>790000</v>
      </c>
    </row>
    <row r="196" spans="1:11" s="223" customFormat="1" ht="15" x14ac:dyDescent="0.2">
      <c r="A196" s="182" t="s">
        <v>647</v>
      </c>
      <c r="B196" s="160" t="s">
        <v>335</v>
      </c>
      <c r="C196" s="161">
        <v>11</v>
      </c>
      <c r="D196" s="182" t="s">
        <v>25</v>
      </c>
      <c r="E196" s="163">
        <v>3237</v>
      </c>
      <c r="F196" s="226" t="s">
        <v>36</v>
      </c>
      <c r="G196" s="220"/>
      <c r="H196" s="244">
        <v>300000</v>
      </c>
      <c r="I196" s="244"/>
      <c r="J196" s="244"/>
      <c r="K196" s="244">
        <f t="shared" si="6"/>
        <v>300000</v>
      </c>
    </row>
    <row r="197" spans="1:11" s="223" customFormat="1" x14ac:dyDescent="0.2">
      <c r="A197" s="250" t="s">
        <v>647</v>
      </c>
      <c r="B197" s="217" t="s">
        <v>335</v>
      </c>
      <c r="C197" s="217">
        <v>11</v>
      </c>
      <c r="D197" s="249" t="s">
        <v>25</v>
      </c>
      <c r="E197" s="367">
        <v>3238</v>
      </c>
      <c r="F197" s="276" t="s">
        <v>122</v>
      </c>
      <c r="G197" s="220"/>
      <c r="H197" s="244">
        <v>490000</v>
      </c>
      <c r="I197" s="244"/>
      <c r="J197" s="244"/>
      <c r="K197" s="244">
        <f t="shared" si="6"/>
        <v>490000</v>
      </c>
    </row>
    <row r="198" spans="1:11" s="223" customFormat="1" x14ac:dyDescent="0.2">
      <c r="A198" s="353" t="s">
        <v>647</v>
      </c>
      <c r="B198" s="299" t="s">
        <v>335</v>
      </c>
      <c r="C198" s="282">
        <v>11</v>
      </c>
      <c r="D198" s="282"/>
      <c r="E198" s="283">
        <v>41</v>
      </c>
      <c r="F198" s="284"/>
      <c r="G198" s="285"/>
      <c r="H198" s="286">
        <f t="shared" ref="H198:J199" si="15">H199</f>
        <v>75000</v>
      </c>
      <c r="I198" s="286">
        <f t="shared" si="15"/>
        <v>0</v>
      </c>
      <c r="J198" s="286">
        <f t="shared" si="15"/>
        <v>0</v>
      </c>
      <c r="K198" s="286">
        <f t="shared" si="6"/>
        <v>75000</v>
      </c>
    </row>
    <row r="199" spans="1:11" s="243" customFormat="1" x14ac:dyDescent="0.2">
      <c r="A199" s="238" t="s">
        <v>647</v>
      </c>
      <c r="B199" s="247" t="s">
        <v>335</v>
      </c>
      <c r="C199" s="237">
        <v>11</v>
      </c>
      <c r="D199" s="238"/>
      <c r="E199" s="239">
        <v>412</v>
      </c>
      <c r="F199" s="240"/>
      <c r="G199" s="241"/>
      <c r="H199" s="246">
        <f t="shared" si="15"/>
        <v>75000</v>
      </c>
      <c r="I199" s="246">
        <f t="shared" si="15"/>
        <v>0</v>
      </c>
      <c r="J199" s="246">
        <f t="shared" si="15"/>
        <v>0</v>
      </c>
      <c r="K199" s="246">
        <f t="shared" si="6"/>
        <v>75000</v>
      </c>
    </row>
    <row r="200" spans="1:11" s="223" customFormat="1" ht="15" x14ac:dyDescent="0.2">
      <c r="A200" s="182" t="s">
        <v>647</v>
      </c>
      <c r="B200" s="160" t="s">
        <v>335</v>
      </c>
      <c r="C200" s="161">
        <v>11</v>
      </c>
      <c r="D200" s="182" t="s">
        <v>25</v>
      </c>
      <c r="E200" s="163">
        <v>4126</v>
      </c>
      <c r="F200" s="226" t="s">
        <v>4</v>
      </c>
      <c r="G200" s="220"/>
      <c r="H200" s="244">
        <v>75000</v>
      </c>
      <c r="I200" s="244"/>
      <c r="J200" s="244"/>
      <c r="K200" s="244">
        <f t="shared" ref="K200:K263" si="16">H200-I200+J200</f>
        <v>75000</v>
      </c>
    </row>
    <row r="201" spans="1:11" s="152" customFormat="1" ht="67.5" x14ac:dyDescent="0.2">
      <c r="A201" s="354" t="s">
        <v>647</v>
      </c>
      <c r="B201" s="293" t="s">
        <v>675</v>
      </c>
      <c r="C201" s="293"/>
      <c r="D201" s="293"/>
      <c r="E201" s="294"/>
      <c r="F201" s="303" t="s">
        <v>667</v>
      </c>
      <c r="G201" s="297" t="s">
        <v>683</v>
      </c>
      <c r="H201" s="298">
        <f>H202</f>
        <v>432000</v>
      </c>
      <c r="I201" s="298">
        <f>I202</f>
        <v>0</v>
      </c>
      <c r="J201" s="298">
        <f>J202</f>
        <v>0</v>
      </c>
      <c r="K201" s="298">
        <f t="shared" si="16"/>
        <v>432000</v>
      </c>
    </row>
    <row r="202" spans="1:11" s="152" customFormat="1" x14ac:dyDescent="0.2">
      <c r="A202" s="353" t="s">
        <v>647</v>
      </c>
      <c r="B202" s="299" t="s">
        <v>675</v>
      </c>
      <c r="C202" s="282">
        <v>11</v>
      </c>
      <c r="D202" s="282"/>
      <c r="E202" s="283">
        <v>32</v>
      </c>
      <c r="F202" s="284"/>
      <c r="G202" s="285"/>
      <c r="H202" s="286">
        <f>H203+H210+H208</f>
        <v>432000</v>
      </c>
      <c r="I202" s="286">
        <f>I203+I210+I208</f>
        <v>0</v>
      </c>
      <c r="J202" s="286">
        <f>J203+J210+J208</f>
        <v>0</v>
      </c>
      <c r="K202" s="286">
        <f t="shared" si="16"/>
        <v>432000</v>
      </c>
    </row>
    <row r="203" spans="1:11" s="152" customFormat="1" x14ac:dyDescent="0.2">
      <c r="A203" s="155" t="s">
        <v>647</v>
      </c>
      <c r="B203" s="154" t="s">
        <v>675</v>
      </c>
      <c r="C203" s="154">
        <v>11</v>
      </c>
      <c r="D203" s="181"/>
      <c r="E203" s="176">
        <v>323</v>
      </c>
      <c r="F203" s="227"/>
      <c r="G203" s="186"/>
      <c r="H203" s="158">
        <f>SUM(H204:H207)</f>
        <v>296000</v>
      </c>
      <c r="I203" s="158">
        <f>SUM(I204:I207)</f>
        <v>0</v>
      </c>
      <c r="J203" s="158">
        <f>SUM(J204:J207)</f>
        <v>0</v>
      </c>
      <c r="K203" s="158">
        <f t="shared" si="16"/>
        <v>296000</v>
      </c>
    </row>
    <row r="204" spans="1:11" s="223" customFormat="1" ht="15" x14ac:dyDescent="0.2">
      <c r="A204" s="162" t="s">
        <v>647</v>
      </c>
      <c r="B204" s="161" t="s">
        <v>675</v>
      </c>
      <c r="C204" s="161">
        <v>11</v>
      </c>
      <c r="D204" s="182" t="s">
        <v>25</v>
      </c>
      <c r="E204" s="183">
        <v>3233</v>
      </c>
      <c r="F204" s="317" t="s">
        <v>119</v>
      </c>
      <c r="G204" s="277"/>
      <c r="H204" s="244">
        <v>115000</v>
      </c>
      <c r="I204" s="244"/>
      <c r="J204" s="244"/>
      <c r="K204" s="244">
        <f t="shared" si="16"/>
        <v>115000</v>
      </c>
    </row>
    <row r="205" spans="1:11" s="223" customFormat="1" ht="15" x14ac:dyDescent="0.2">
      <c r="A205" s="162" t="s">
        <v>647</v>
      </c>
      <c r="B205" s="161" t="s">
        <v>675</v>
      </c>
      <c r="C205" s="161">
        <v>11</v>
      </c>
      <c r="D205" s="182" t="s">
        <v>25</v>
      </c>
      <c r="E205" s="183">
        <v>3235</v>
      </c>
      <c r="F205" s="317" t="s">
        <v>42</v>
      </c>
      <c r="G205" s="277"/>
      <c r="H205" s="244">
        <v>95000</v>
      </c>
      <c r="I205" s="244"/>
      <c r="J205" s="244"/>
      <c r="K205" s="244">
        <f t="shared" si="16"/>
        <v>95000</v>
      </c>
    </row>
    <row r="206" spans="1:11" s="223" customFormat="1" ht="15" x14ac:dyDescent="0.2">
      <c r="A206" s="162" t="s">
        <v>647</v>
      </c>
      <c r="B206" s="161" t="s">
        <v>675</v>
      </c>
      <c r="C206" s="161">
        <v>11</v>
      </c>
      <c r="D206" s="182" t="s">
        <v>25</v>
      </c>
      <c r="E206" s="183">
        <v>3237</v>
      </c>
      <c r="F206" s="317" t="s">
        <v>36</v>
      </c>
      <c r="G206" s="277"/>
      <c r="H206" s="244">
        <v>65000</v>
      </c>
      <c r="I206" s="244"/>
      <c r="J206" s="244"/>
      <c r="K206" s="244">
        <f t="shared" si="16"/>
        <v>65000</v>
      </c>
    </row>
    <row r="207" spans="1:11" s="223" customFormat="1" ht="15" x14ac:dyDescent="0.2">
      <c r="A207" s="162" t="s">
        <v>647</v>
      </c>
      <c r="B207" s="161" t="s">
        <v>675</v>
      </c>
      <c r="C207" s="161">
        <v>11</v>
      </c>
      <c r="D207" s="182" t="s">
        <v>25</v>
      </c>
      <c r="E207" s="183">
        <v>3239</v>
      </c>
      <c r="F207" s="317" t="s">
        <v>41</v>
      </c>
      <c r="G207" s="277"/>
      <c r="H207" s="244">
        <v>21000</v>
      </c>
      <c r="I207" s="244"/>
      <c r="J207" s="244"/>
      <c r="K207" s="244">
        <f t="shared" si="16"/>
        <v>21000</v>
      </c>
    </row>
    <row r="208" spans="1:11" s="152" customFormat="1" x14ac:dyDescent="0.2">
      <c r="A208" s="155" t="s">
        <v>647</v>
      </c>
      <c r="B208" s="154" t="s">
        <v>675</v>
      </c>
      <c r="C208" s="154">
        <v>11</v>
      </c>
      <c r="D208" s="181"/>
      <c r="E208" s="176">
        <v>324</v>
      </c>
      <c r="F208" s="227"/>
      <c r="G208" s="186"/>
      <c r="H208" s="158">
        <f>H209</f>
        <v>16000</v>
      </c>
      <c r="I208" s="158">
        <f>I209</f>
        <v>0</v>
      </c>
      <c r="J208" s="158">
        <f>J209</f>
        <v>0</v>
      </c>
      <c r="K208" s="158">
        <f t="shared" si="16"/>
        <v>16000</v>
      </c>
    </row>
    <row r="209" spans="1:11" s="223" customFormat="1" ht="30" x14ac:dyDescent="0.2">
      <c r="A209" s="162" t="s">
        <v>647</v>
      </c>
      <c r="B209" s="161" t="s">
        <v>675</v>
      </c>
      <c r="C209" s="161">
        <v>11</v>
      </c>
      <c r="D209" s="182" t="s">
        <v>25</v>
      </c>
      <c r="E209" s="183">
        <v>3241</v>
      </c>
      <c r="F209" s="317" t="s">
        <v>238</v>
      </c>
      <c r="G209" s="277"/>
      <c r="H209" s="244">
        <v>16000</v>
      </c>
      <c r="I209" s="244"/>
      <c r="J209" s="244"/>
      <c r="K209" s="244">
        <f t="shared" si="16"/>
        <v>16000</v>
      </c>
    </row>
    <row r="210" spans="1:11" s="223" customFormat="1" x14ac:dyDescent="0.2">
      <c r="A210" s="253" t="s">
        <v>647</v>
      </c>
      <c r="B210" s="237" t="s">
        <v>675</v>
      </c>
      <c r="C210" s="237">
        <v>11</v>
      </c>
      <c r="D210" s="238"/>
      <c r="E210" s="248">
        <v>329</v>
      </c>
      <c r="F210" s="276"/>
      <c r="G210" s="277"/>
      <c r="H210" s="246">
        <f>H211</f>
        <v>120000</v>
      </c>
      <c r="I210" s="246">
        <f>I211</f>
        <v>0</v>
      </c>
      <c r="J210" s="246">
        <f>J211</f>
        <v>0</v>
      </c>
      <c r="K210" s="246">
        <f t="shared" si="16"/>
        <v>120000</v>
      </c>
    </row>
    <row r="211" spans="1:11" s="223" customFormat="1" ht="15" x14ac:dyDescent="0.2">
      <c r="A211" s="162" t="s">
        <v>647</v>
      </c>
      <c r="B211" s="161" t="s">
        <v>675</v>
      </c>
      <c r="C211" s="161">
        <v>11</v>
      </c>
      <c r="D211" s="182" t="s">
        <v>25</v>
      </c>
      <c r="E211" s="183">
        <v>3293</v>
      </c>
      <c r="F211" s="317" t="s">
        <v>124</v>
      </c>
      <c r="G211" s="277"/>
      <c r="H211" s="244">
        <v>120000</v>
      </c>
      <c r="I211" s="244"/>
      <c r="J211" s="244"/>
      <c r="K211" s="244">
        <f t="shared" si="16"/>
        <v>120000</v>
      </c>
    </row>
    <row r="212" spans="1:11" s="152" customFormat="1" ht="67.5" x14ac:dyDescent="0.2">
      <c r="A212" s="354" t="s">
        <v>647</v>
      </c>
      <c r="B212" s="293" t="s">
        <v>603</v>
      </c>
      <c r="C212" s="293"/>
      <c r="D212" s="293"/>
      <c r="E212" s="294"/>
      <c r="F212" s="296" t="s">
        <v>604</v>
      </c>
      <c r="G212" s="297" t="s">
        <v>683</v>
      </c>
      <c r="H212" s="298">
        <f t="shared" ref="H212:J213" si="17">H213</f>
        <v>500000</v>
      </c>
      <c r="I212" s="298">
        <f t="shared" si="17"/>
        <v>0</v>
      </c>
      <c r="J212" s="298">
        <f t="shared" si="17"/>
        <v>0</v>
      </c>
      <c r="K212" s="298">
        <f t="shared" si="16"/>
        <v>500000</v>
      </c>
    </row>
    <row r="213" spans="1:11" s="152" customFormat="1" x14ac:dyDescent="0.2">
      <c r="A213" s="353" t="s">
        <v>647</v>
      </c>
      <c r="B213" s="299" t="s">
        <v>603</v>
      </c>
      <c r="C213" s="282">
        <v>11</v>
      </c>
      <c r="D213" s="282"/>
      <c r="E213" s="283">
        <v>32</v>
      </c>
      <c r="F213" s="284"/>
      <c r="G213" s="285"/>
      <c r="H213" s="286">
        <f t="shared" si="17"/>
        <v>500000</v>
      </c>
      <c r="I213" s="286">
        <f t="shared" si="17"/>
        <v>0</v>
      </c>
      <c r="J213" s="286">
        <f t="shared" si="17"/>
        <v>0</v>
      </c>
      <c r="K213" s="286">
        <f t="shared" si="16"/>
        <v>500000</v>
      </c>
    </row>
    <row r="214" spans="1:11" s="152" customFormat="1" x14ac:dyDescent="0.2">
      <c r="A214" s="155" t="s">
        <v>647</v>
      </c>
      <c r="B214" s="154" t="s">
        <v>603</v>
      </c>
      <c r="C214" s="154">
        <v>11</v>
      </c>
      <c r="D214" s="181"/>
      <c r="E214" s="156">
        <v>329</v>
      </c>
      <c r="F214" s="225"/>
      <c r="G214" s="157"/>
      <c r="H214" s="158">
        <f>SUM(H215:H215)</f>
        <v>500000</v>
      </c>
      <c r="I214" s="158">
        <f>SUM(I215:I215)</f>
        <v>0</v>
      </c>
      <c r="J214" s="158">
        <f>SUM(J215:J215)</f>
        <v>0</v>
      </c>
      <c r="K214" s="158">
        <f t="shared" si="16"/>
        <v>500000</v>
      </c>
    </row>
    <row r="215" spans="1:11" s="223" customFormat="1" ht="15" x14ac:dyDescent="0.2">
      <c r="A215" s="162" t="s">
        <v>647</v>
      </c>
      <c r="B215" s="161" t="s">
        <v>603</v>
      </c>
      <c r="C215" s="161">
        <v>11</v>
      </c>
      <c r="D215" s="182" t="s">
        <v>25</v>
      </c>
      <c r="E215" s="163">
        <v>3294</v>
      </c>
      <c r="F215" s="226" t="s">
        <v>611</v>
      </c>
      <c r="G215" s="220"/>
      <c r="H215" s="244">
        <v>500000</v>
      </c>
      <c r="I215" s="244"/>
      <c r="J215" s="244"/>
      <c r="K215" s="244">
        <f t="shared" si="16"/>
        <v>500000</v>
      </c>
    </row>
    <row r="216" spans="1:11" s="167" customFormat="1" ht="67.5" x14ac:dyDescent="0.2">
      <c r="A216" s="354" t="s">
        <v>647</v>
      </c>
      <c r="B216" s="293" t="s">
        <v>49</v>
      </c>
      <c r="C216" s="293"/>
      <c r="D216" s="293"/>
      <c r="E216" s="294"/>
      <c r="F216" s="296" t="s">
        <v>615</v>
      </c>
      <c r="G216" s="297" t="s">
        <v>683</v>
      </c>
      <c r="H216" s="298">
        <f>H220+H217</f>
        <v>2900000</v>
      </c>
      <c r="I216" s="298">
        <f t="shared" ref="I216:J216" si="18">I220+I217</f>
        <v>0</v>
      </c>
      <c r="J216" s="298">
        <f t="shared" si="18"/>
        <v>30000</v>
      </c>
      <c r="K216" s="298">
        <f t="shared" si="16"/>
        <v>2930000</v>
      </c>
    </row>
    <row r="217" spans="1:11" s="167" customFormat="1" x14ac:dyDescent="0.2">
      <c r="A217" s="353" t="s">
        <v>647</v>
      </c>
      <c r="B217" s="299" t="s">
        <v>49</v>
      </c>
      <c r="C217" s="282">
        <v>11</v>
      </c>
      <c r="D217" s="282"/>
      <c r="E217" s="283">
        <v>32</v>
      </c>
      <c r="F217" s="284"/>
      <c r="G217" s="285"/>
      <c r="H217" s="286">
        <f>H218</f>
        <v>0</v>
      </c>
      <c r="I217" s="286">
        <f t="shared" ref="I217:J218" si="19">I218</f>
        <v>0</v>
      </c>
      <c r="J217" s="286">
        <f t="shared" si="19"/>
        <v>30000</v>
      </c>
      <c r="K217" s="286">
        <f t="shared" si="16"/>
        <v>30000</v>
      </c>
    </row>
    <row r="218" spans="1:11" s="167" customFormat="1" x14ac:dyDescent="0.2">
      <c r="A218" s="181" t="s">
        <v>647</v>
      </c>
      <c r="B218" s="153" t="s">
        <v>49</v>
      </c>
      <c r="C218" s="154">
        <v>11</v>
      </c>
      <c r="D218" s="181"/>
      <c r="E218" s="156">
        <v>329</v>
      </c>
      <c r="F218" s="225"/>
      <c r="G218" s="157"/>
      <c r="H218" s="158">
        <f>H219</f>
        <v>0</v>
      </c>
      <c r="I218" s="158">
        <f t="shared" si="19"/>
        <v>0</v>
      </c>
      <c r="J218" s="158">
        <f t="shared" si="19"/>
        <v>30000</v>
      </c>
      <c r="K218" s="158">
        <f t="shared" si="16"/>
        <v>30000</v>
      </c>
    </row>
    <row r="219" spans="1:11" s="223" customFormat="1" ht="15" x14ac:dyDescent="0.2">
      <c r="A219" s="182" t="s">
        <v>647</v>
      </c>
      <c r="B219" s="160" t="s">
        <v>49</v>
      </c>
      <c r="C219" s="161">
        <v>11</v>
      </c>
      <c r="D219" s="182" t="s">
        <v>25</v>
      </c>
      <c r="E219" s="163">
        <v>3295</v>
      </c>
      <c r="F219" s="226" t="s">
        <v>237</v>
      </c>
      <c r="G219" s="220"/>
      <c r="H219" s="244"/>
      <c r="I219" s="244"/>
      <c r="J219" s="244">
        <v>30000</v>
      </c>
      <c r="K219" s="244">
        <f t="shared" si="16"/>
        <v>30000</v>
      </c>
    </row>
    <row r="220" spans="1:11" s="167" customFormat="1" x14ac:dyDescent="0.2">
      <c r="A220" s="353" t="s">
        <v>647</v>
      </c>
      <c r="B220" s="299" t="s">
        <v>49</v>
      </c>
      <c r="C220" s="282">
        <v>11</v>
      </c>
      <c r="D220" s="282"/>
      <c r="E220" s="283">
        <v>37</v>
      </c>
      <c r="F220" s="284"/>
      <c r="G220" s="285"/>
      <c r="H220" s="286">
        <f t="shared" ref="H220:J220" si="20">H221</f>
        <v>2900000</v>
      </c>
      <c r="I220" s="286">
        <f t="shared" si="20"/>
        <v>0</v>
      </c>
      <c r="J220" s="286">
        <f t="shared" si="20"/>
        <v>0</v>
      </c>
      <c r="K220" s="286">
        <f t="shared" si="16"/>
        <v>2900000</v>
      </c>
    </row>
    <row r="221" spans="1:11" s="167" customFormat="1" x14ac:dyDescent="0.2">
      <c r="A221" s="181" t="s">
        <v>647</v>
      </c>
      <c r="B221" s="153" t="s">
        <v>49</v>
      </c>
      <c r="C221" s="154">
        <v>11</v>
      </c>
      <c r="D221" s="181"/>
      <c r="E221" s="156">
        <v>372</v>
      </c>
      <c r="F221" s="225"/>
      <c r="G221" s="157"/>
      <c r="H221" s="158">
        <f>SUM(H222)</f>
        <v>2900000</v>
      </c>
      <c r="I221" s="158">
        <f>SUM(I222)</f>
        <v>0</v>
      </c>
      <c r="J221" s="158">
        <f>SUM(J222)</f>
        <v>0</v>
      </c>
      <c r="K221" s="158">
        <f t="shared" si="16"/>
        <v>2900000</v>
      </c>
    </row>
    <row r="222" spans="1:11" s="223" customFormat="1" ht="15" x14ac:dyDescent="0.2">
      <c r="A222" s="182" t="s">
        <v>647</v>
      </c>
      <c r="B222" s="160" t="s">
        <v>49</v>
      </c>
      <c r="C222" s="161">
        <v>11</v>
      </c>
      <c r="D222" s="182" t="s">
        <v>25</v>
      </c>
      <c r="E222" s="163">
        <v>3721</v>
      </c>
      <c r="F222" s="226" t="s">
        <v>149</v>
      </c>
      <c r="G222" s="220"/>
      <c r="H222" s="244">
        <v>2900000</v>
      </c>
      <c r="I222" s="244"/>
      <c r="J222" s="244"/>
      <c r="K222" s="244">
        <f t="shared" si="16"/>
        <v>2900000</v>
      </c>
    </row>
    <row r="223" spans="1:11" s="152" customFormat="1" ht="67.5" x14ac:dyDescent="0.2">
      <c r="A223" s="354" t="s">
        <v>647</v>
      </c>
      <c r="B223" s="293" t="s">
        <v>622</v>
      </c>
      <c r="C223" s="293"/>
      <c r="D223" s="293"/>
      <c r="E223" s="294"/>
      <c r="F223" s="296" t="s">
        <v>616</v>
      </c>
      <c r="G223" s="297" t="s">
        <v>683</v>
      </c>
      <c r="H223" s="298">
        <f>H224+H227</f>
        <v>9500000</v>
      </c>
      <c r="I223" s="298">
        <f>I224+I227</f>
        <v>645000</v>
      </c>
      <c r="J223" s="298">
        <f>J224+J227</f>
        <v>0</v>
      </c>
      <c r="K223" s="298">
        <f t="shared" si="16"/>
        <v>8855000</v>
      </c>
    </row>
    <row r="224" spans="1:11" s="152" customFormat="1" x14ac:dyDescent="0.2">
      <c r="A224" s="353" t="s">
        <v>647</v>
      </c>
      <c r="B224" s="299" t="s">
        <v>622</v>
      </c>
      <c r="C224" s="282">
        <v>11</v>
      </c>
      <c r="D224" s="282"/>
      <c r="E224" s="283">
        <v>35</v>
      </c>
      <c r="F224" s="284"/>
      <c r="G224" s="285"/>
      <c r="H224" s="286">
        <f t="shared" ref="H224:J225" si="21">H225</f>
        <v>8000000</v>
      </c>
      <c r="I224" s="286">
        <f t="shared" si="21"/>
        <v>0</v>
      </c>
      <c r="J224" s="286">
        <f t="shared" si="21"/>
        <v>0</v>
      </c>
      <c r="K224" s="286">
        <f t="shared" si="16"/>
        <v>8000000</v>
      </c>
    </row>
    <row r="225" spans="1:11" s="152" customFormat="1" x14ac:dyDescent="0.2">
      <c r="A225" s="155" t="s">
        <v>647</v>
      </c>
      <c r="B225" s="154" t="s">
        <v>622</v>
      </c>
      <c r="C225" s="154">
        <v>11</v>
      </c>
      <c r="D225" s="181"/>
      <c r="E225" s="156">
        <v>352</v>
      </c>
      <c r="F225" s="225"/>
      <c r="G225" s="157"/>
      <c r="H225" s="158">
        <f t="shared" si="21"/>
        <v>8000000</v>
      </c>
      <c r="I225" s="158">
        <f t="shared" si="21"/>
        <v>0</v>
      </c>
      <c r="J225" s="158">
        <f t="shared" si="21"/>
        <v>0</v>
      </c>
      <c r="K225" s="158">
        <f t="shared" si="16"/>
        <v>8000000</v>
      </c>
    </row>
    <row r="226" spans="1:11" s="223" customFormat="1" ht="30" x14ac:dyDescent="0.2">
      <c r="A226" s="162" t="s">
        <v>647</v>
      </c>
      <c r="B226" s="161" t="s">
        <v>622</v>
      </c>
      <c r="C226" s="161">
        <v>11</v>
      </c>
      <c r="D226" s="182" t="s">
        <v>25</v>
      </c>
      <c r="E226" s="163">
        <v>3522</v>
      </c>
      <c r="F226" s="226" t="s">
        <v>661</v>
      </c>
      <c r="G226" s="220"/>
      <c r="H226" s="244">
        <v>8000000</v>
      </c>
      <c r="I226" s="244"/>
      <c r="J226" s="244"/>
      <c r="K226" s="244">
        <f t="shared" si="16"/>
        <v>8000000</v>
      </c>
    </row>
    <row r="227" spans="1:11" s="243" customFormat="1" x14ac:dyDescent="0.2">
      <c r="A227" s="353" t="s">
        <v>647</v>
      </c>
      <c r="B227" s="299" t="s">
        <v>622</v>
      </c>
      <c r="C227" s="282">
        <v>11</v>
      </c>
      <c r="D227" s="282"/>
      <c r="E227" s="283">
        <v>37</v>
      </c>
      <c r="F227" s="284"/>
      <c r="G227" s="285"/>
      <c r="H227" s="286">
        <f t="shared" ref="H227:J228" si="22">H228</f>
        <v>1500000</v>
      </c>
      <c r="I227" s="286">
        <f t="shared" si="22"/>
        <v>645000</v>
      </c>
      <c r="J227" s="286">
        <f t="shared" si="22"/>
        <v>0</v>
      </c>
      <c r="K227" s="286">
        <f t="shared" si="16"/>
        <v>855000</v>
      </c>
    </row>
    <row r="228" spans="1:11" s="243" customFormat="1" x14ac:dyDescent="0.2">
      <c r="A228" s="253" t="s">
        <v>647</v>
      </c>
      <c r="B228" s="237" t="s">
        <v>622</v>
      </c>
      <c r="C228" s="237">
        <v>11</v>
      </c>
      <c r="D228" s="238"/>
      <c r="E228" s="239">
        <v>372</v>
      </c>
      <c r="F228" s="240"/>
      <c r="G228" s="241"/>
      <c r="H228" s="246">
        <f t="shared" si="22"/>
        <v>1500000</v>
      </c>
      <c r="I228" s="246">
        <f t="shared" si="22"/>
        <v>645000</v>
      </c>
      <c r="J228" s="246">
        <f t="shared" si="22"/>
        <v>0</v>
      </c>
      <c r="K228" s="246">
        <f t="shared" si="16"/>
        <v>855000</v>
      </c>
    </row>
    <row r="229" spans="1:11" s="223" customFormat="1" ht="15" x14ac:dyDescent="0.2">
      <c r="A229" s="162" t="s">
        <v>647</v>
      </c>
      <c r="B229" s="161" t="s">
        <v>622</v>
      </c>
      <c r="C229" s="161">
        <v>11</v>
      </c>
      <c r="D229" s="182" t="s">
        <v>25</v>
      </c>
      <c r="E229" s="163">
        <v>3721</v>
      </c>
      <c r="F229" s="226" t="s">
        <v>149</v>
      </c>
      <c r="G229" s="220"/>
      <c r="H229" s="244">
        <v>1500000</v>
      </c>
      <c r="I229" s="244">
        <v>645000</v>
      </c>
      <c r="J229" s="244"/>
      <c r="K229" s="244">
        <f t="shared" si="16"/>
        <v>855000</v>
      </c>
    </row>
    <row r="230" spans="1:11" s="152" customFormat="1" ht="67.5" x14ac:dyDescent="0.2">
      <c r="A230" s="354" t="s">
        <v>647</v>
      </c>
      <c r="B230" s="293" t="s">
        <v>883</v>
      </c>
      <c r="C230" s="293"/>
      <c r="D230" s="293"/>
      <c r="E230" s="294"/>
      <c r="F230" s="296" t="s">
        <v>882</v>
      </c>
      <c r="G230" s="297" t="s">
        <v>683</v>
      </c>
      <c r="H230" s="298">
        <f>H231+H236+H247+H252</f>
        <v>746075</v>
      </c>
      <c r="I230" s="298">
        <f t="shared" ref="I230:J230" si="23">I231+I236+I247+I252</f>
        <v>0</v>
      </c>
      <c r="J230" s="298">
        <f t="shared" si="23"/>
        <v>95000</v>
      </c>
      <c r="K230" s="298">
        <f t="shared" si="16"/>
        <v>841075</v>
      </c>
    </row>
    <row r="231" spans="1:11" s="152" customFormat="1" x14ac:dyDescent="0.2">
      <c r="A231" s="353" t="s">
        <v>647</v>
      </c>
      <c r="B231" s="299" t="s">
        <v>883</v>
      </c>
      <c r="C231" s="282">
        <v>12</v>
      </c>
      <c r="D231" s="282"/>
      <c r="E231" s="283">
        <v>31</v>
      </c>
      <c r="F231" s="284"/>
      <c r="G231" s="285"/>
      <c r="H231" s="286">
        <f>H232+H234</f>
        <v>37800</v>
      </c>
      <c r="I231" s="286">
        <f>I232+I234</f>
        <v>0</v>
      </c>
      <c r="J231" s="286">
        <f>J232+J234</f>
        <v>15000</v>
      </c>
      <c r="K231" s="286">
        <f t="shared" si="16"/>
        <v>52800</v>
      </c>
    </row>
    <row r="232" spans="1:11" s="167" customFormat="1" x14ac:dyDescent="0.2">
      <c r="A232" s="155" t="s">
        <v>647</v>
      </c>
      <c r="B232" s="154" t="s">
        <v>883</v>
      </c>
      <c r="C232" s="154">
        <v>12</v>
      </c>
      <c r="D232" s="181"/>
      <c r="E232" s="156">
        <v>311</v>
      </c>
      <c r="F232" s="225"/>
      <c r="G232" s="157"/>
      <c r="H232" s="158">
        <f>H233</f>
        <v>32000</v>
      </c>
      <c r="I232" s="158">
        <f>I233</f>
        <v>0</v>
      </c>
      <c r="J232" s="158">
        <f>J233</f>
        <v>13000</v>
      </c>
      <c r="K232" s="158">
        <f t="shared" si="16"/>
        <v>45000</v>
      </c>
    </row>
    <row r="233" spans="1:11" s="223" customFormat="1" ht="15" x14ac:dyDescent="0.2">
      <c r="A233" s="162" t="s">
        <v>647</v>
      </c>
      <c r="B233" s="161" t="s">
        <v>883</v>
      </c>
      <c r="C233" s="161">
        <v>12</v>
      </c>
      <c r="D233" s="182" t="s">
        <v>25</v>
      </c>
      <c r="E233" s="163">
        <v>3111</v>
      </c>
      <c r="F233" s="226" t="s">
        <v>19</v>
      </c>
      <c r="G233" s="220"/>
      <c r="H233" s="244">
        <v>32000</v>
      </c>
      <c r="I233" s="244"/>
      <c r="J233" s="244">
        <v>13000</v>
      </c>
      <c r="K233" s="244">
        <f t="shared" si="16"/>
        <v>45000</v>
      </c>
    </row>
    <row r="234" spans="1:11" s="243" customFormat="1" x14ac:dyDescent="0.2">
      <c r="A234" s="155" t="s">
        <v>647</v>
      </c>
      <c r="B234" s="154" t="s">
        <v>883</v>
      </c>
      <c r="C234" s="154">
        <v>12</v>
      </c>
      <c r="D234" s="181"/>
      <c r="E234" s="156">
        <v>313</v>
      </c>
      <c r="F234" s="225"/>
      <c r="G234" s="241"/>
      <c r="H234" s="242">
        <f>H235</f>
        <v>5800</v>
      </c>
      <c r="I234" s="242">
        <f>I235</f>
        <v>0</v>
      </c>
      <c r="J234" s="242">
        <f>J235</f>
        <v>2000</v>
      </c>
      <c r="K234" s="242">
        <f t="shared" si="16"/>
        <v>7800</v>
      </c>
    </row>
    <row r="235" spans="1:11" s="223" customFormat="1" ht="15" x14ac:dyDescent="0.2">
      <c r="A235" s="162" t="s">
        <v>647</v>
      </c>
      <c r="B235" s="161" t="s">
        <v>883</v>
      </c>
      <c r="C235" s="161">
        <v>12</v>
      </c>
      <c r="D235" s="182" t="s">
        <v>25</v>
      </c>
      <c r="E235" s="163">
        <v>3132</v>
      </c>
      <c r="F235" s="226" t="s">
        <v>280</v>
      </c>
      <c r="G235" s="220"/>
      <c r="H235" s="244">
        <v>5800</v>
      </c>
      <c r="I235" s="244"/>
      <c r="J235" s="244">
        <v>2000</v>
      </c>
      <c r="K235" s="244">
        <f t="shared" si="16"/>
        <v>7800</v>
      </c>
    </row>
    <row r="236" spans="1:11" s="152" customFormat="1" x14ac:dyDescent="0.2">
      <c r="A236" s="353" t="s">
        <v>647</v>
      </c>
      <c r="B236" s="299" t="s">
        <v>883</v>
      </c>
      <c r="C236" s="282">
        <v>12</v>
      </c>
      <c r="D236" s="282"/>
      <c r="E236" s="283">
        <v>32</v>
      </c>
      <c r="F236" s="284"/>
      <c r="G236" s="285"/>
      <c r="H236" s="286">
        <f>H237+H239+H242+H245</f>
        <v>92400</v>
      </c>
      <c r="I236" s="286">
        <f>I237+I239+I242+I245</f>
        <v>0</v>
      </c>
      <c r="J236" s="286">
        <f>J237+J239+J242+J245</f>
        <v>0</v>
      </c>
      <c r="K236" s="286">
        <f t="shared" si="16"/>
        <v>92400</v>
      </c>
    </row>
    <row r="237" spans="1:11" s="243" customFormat="1" x14ac:dyDescent="0.2">
      <c r="A237" s="155" t="s">
        <v>647</v>
      </c>
      <c r="B237" s="154" t="s">
        <v>883</v>
      </c>
      <c r="C237" s="154">
        <v>12</v>
      </c>
      <c r="D237" s="181"/>
      <c r="E237" s="156">
        <v>321</v>
      </c>
      <c r="F237" s="225"/>
      <c r="G237" s="241"/>
      <c r="H237" s="242">
        <f>H238</f>
        <v>5000</v>
      </c>
      <c r="I237" s="242">
        <f>I238</f>
        <v>0</v>
      </c>
      <c r="J237" s="242">
        <f>J238</f>
        <v>0</v>
      </c>
      <c r="K237" s="242">
        <f t="shared" si="16"/>
        <v>5000</v>
      </c>
    </row>
    <row r="238" spans="1:11" s="223" customFormat="1" ht="15" x14ac:dyDescent="0.2">
      <c r="A238" s="162" t="s">
        <v>647</v>
      </c>
      <c r="B238" s="161" t="s">
        <v>883</v>
      </c>
      <c r="C238" s="161">
        <v>12</v>
      </c>
      <c r="D238" s="182" t="s">
        <v>25</v>
      </c>
      <c r="E238" s="163">
        <v>3211</v>
      </c>
      <c r="F238" s="226" t="s">
        <v>110</v>
      </c>
      <c r="G238" s="220"/>
      <c r="H238" s="244">
        <v>5000</v>
      </c>
      <c r="I238" s="244"/>
      <c r="J238" s="244"/>
      <c r="K238" s="244">
        <f t="shared" si="16"/>
        <v>5000</v>
      </c>
    </row>
    <row r="239" spans="1:11" s="243" customFormat="1" x14ac:dyDescent="0.2">
      <c r="A239" s="155" t="s">
        <v>647</v>
      </c>
      <c r="B239" s="154" t="s">
        <v>883</v>
      </c>
      <c r="C239" s="154">
        <v>12</v>
      </c>
      <c r="D239" s="181"/>
      <c r="E239" s="156">
        <v>322</v>
      </c>
      <c r="F239" s="225"/>
      <c r="G239" s="241"/>
      <c r="H239" s="242">
        <f>SUM(H240:H241)</f>
        <v>7400</v>
      </c>
      <c r="I239" s="242">
        <f>SUM(I240:I241)</f>
        <v>0</v>
      </c>
      <c r="J239" s="242">
        <f>SUM(J240:J241)</f>
        <v>0</v>
      </c>
      <c r="K239" s="242">
        <f t="shared" si="16"/>
        <v>7400</v>
      </c>
    </row>
    <row r="240" spans="1:11" s="223" customFormat="1" ht="15" x14ac:dyDescent="0.2">
      <c r="A240" s="162" t="s">
        <v>647</v>
      </c>
      <c r="B240" s="161" t="s">
        <v>883</v>
      </c>
      <c r="C240" s="161">
        <v>12</v>
      </c>
      <c r="D240" s="182" t="s">
        <v>25</v>
      </c>
      <c r="E240" s="163">
        <v>3221</v>
      </c>
      <c r="F240" s="226" t="s">
        <v>146</v>
      </c>
      <c r="G240" s="220"/>
      <c r="H240" s="244">
        <v>5400</v>
      </c>
      <c r="I240" s="244"/>
      <c r="J240" s="244"/>
      <c r="K240" s="244">
        <f t="shared" si="16"/>
        <v>5400</v>
      </c>
    </row>
    <row r="241" spans="1:11" s="223" customFormat="1" ht="15" x14ac:dyDescent="0.2">
      <c r="A241" s="162" t="s">
        <v>647</v>
      </c>
      <c r="B241" s="161" t="s">
        <v>883</v>
      </c>
      <c r="C241" s="161">
        <v>12</v>
      </c>
      <c r="D241" s="182" t="s">
        <v>25</v>
      </c>
      <c r="E241" s="163">
        <v>3223</v>
      </c>
      <c r="F241" s="226" t="s">
        <v>115</v>
      </c>
      <c r="G241" s="220"/>
      <c r="H241" s="244">
        <v>2000</v>
      </c>
      <c r="I241" s="244"/>
      <c r="J241" s="244"/>
      <c r="K241" s="244">
        <f t="shared" si="16"/>
        <v>2000</v>
      </c>
    </row>
    <row r="242" spans="1:11" s="243" customFormat="1" x14ac:dyDescent="0.2">
      <c r="A242" s="155" t="s">
        <v>647</v>
      </c>
      <c r="B242" s="154" t="s">
        <v>883</v>
      </c>
      <c r="C242" s="154">
        <v>12</v>
      </c>
      <c r="D242" s="181"/>
      <c r="E242" s="156">
        <v>323</v>
      </c>
      <c r="F242" s="225"/>
      <c r="G242" s="241"/>
      <c r="H242" s="242">
        <f>H244+H243</f>
        <v>60000</v>
      </c>
      <c r="I242" s="242">
        <f>I244+I243</f>
        <v>0</v>
      </c>
      <c r="J242" s="242">
        <f>J244+J243</f>
        <v>0</v>
      </c>
      <c r="K242" s="242">
        <f t="shared" si="16"/>
        <v>60000</v>
      </c>
    </row>
    <row r="243" spans="1:11" s="223" customFormat="1" ht="15" x14ac:dyDescent="0.2">
      <c r="A243" s="162" t="s">
        <v>647</v>
      </c>
      <c r="B243" s="161" t="s">
        <v>883</v>
      </c>
      <c r="C243" s="161">
        <v>12</v>
      </c>
      <c r="D243" s="182" t="s">
        <v>25</v>
      </c>
      <c r="E243" s="163">
        <v>3233</v>
      </c>
      <c r="F243" s="226" t="s">
        <v>119</v>
      </c>
      <c r="G243" s="220"/>
      <c r="H243" s="244">
        <v>20000</v>
      </c>
      <c r="I243" s="244"/>
      <c r="J243" s="244"/>
      <c r="K243" s="244">
        <f t="shared" si="16"/>
        <v>20000</v>
      </c>
    </row>
    <row r="244" spans="1:11" s="223" customFormat="1" ht="15" x14ac:dyDescent="0.2">
      <c r="A244" s="162" t="s">
        <v>647</v>
      </c>
      <c r="B244" s="161" t="s">
        <v>883</v>
      </c>
      <c r="C244" s="161">
        <v>12</v>
      </c>
      <c r="D244" s="182" t="s">
        <v>25</v>
      </c>
      <c r="E244" s="163">
        <v>3237</v>
      </c>
      <c r="F244" s="226" t="s">
        <v>36</v>
      </c>
      <c r="G244" s="220"/>
      <c r="H244" s="244">
        <v>40000</v>
      </c>
      <c r="I244" s="244"/>
      <c r="J244" s="244"/>
      <c r="K244" s="244">
        <f t="shared" si="16"/>
        <v>40000</v>
      </c>
    </row>
    <row r="245" spans="1:11" s="243" customFormat="1" x14ac:dyDescent="0.2">
      <c r="A245" s="155" t="s">
        <v>647</v>
      </c>
      <c r="B245" s="154" t="s">
        <v>883</v>
      </c>
      <c r="C245" s="154">
        <v>12</v>
      </c>
      <c r="D245" s="181"/>
      <c r="E245" s="156">
        <v>329</v>
      </c>
      <c r="F245" s="225"/>
      <c r="G245" s="241"/>
      <c r="H245" s="242">
        <f>H246</f>
        <v>20000</v>
      </c>
      <c r="I245" s="242">
        <f>I246</f>
        <v>0</v>
      </c>
      <c r="J245" s="242">
        <f>J246</f>
        <v>0</v>
      </c>
      <c r="K245" s="242">
        <f t="shared" si="16"/>
        <v>20000</v>
      </c>
    </row>
    <row r="246" spans="1:11" s="223" customFormat="1" ht="15" x14ac:dyDescent="0.2">
      <c r="A246" s="162" t="s">
        <v>647</v>
      </c>
      <c r="B246" s="161" t="s">
        <v>883</v>
      </c>
      <c r="C246" s="161">
        <v>12</v>
      </c>
      <c r="D246" s="182" t="s">
        <v>25</v>
      </c>
      <c r="E246" s="163">
        <v>3293</v>
      </c>
      <c r="F246" s="226" t="s">
        <v>124</v>
      </c>
      <c r="G246" s="220"/>
      <c r="H246" s="244">
        <v>20000</v>
      </c>
      <c r="I246" s="244"/>
      <c r="J246" s="244"/>
      <c r="K246" s="244">
        <f t="shared" si="16"/>
        <v>20000</v>
      </c>
    </row>
    <row r="247" spans="1:11" s="152" customFormat="1" x14ac:dyDescent="0.2">
      <c r="A247" s="353" t="s">
        <v>647</v>
      </c>
      <c r="B247" s="299" t="s">
        <v>883</v>
      </c>
      <c r="C247" s="282">
        <v>559</v>
      </c>
      <c r="D247" s="282"/>
      <c r="E247" s="283">
        <v>31</v>
      </c>
      <c r="F247" s="284"/>
      <c r="G247" s="285"/>
      <c r="H247" s="286">
        <f>H248+H250</f>
        <v>211000</v>
      </c>
      <c r="I247" s="286">
        <f>I248+I250</f>
        <v>0</v>
      </c>
      <c r="J247" s="286">
        <f>J248+J250</f>
        <v>80000</v>
      </c>
      <c r="K247" s="286">
        <f t="shared" si="16"/>
        <v>291000</v>
      </c>
    </row>
    <row r="248" spans="1:11" s="243" customFormat="1" x14ac:dyDescent="0.2">
      <c r="A248" s="155" t="s">
        <v>647</v>
      </c>
      <c r="B248" s="154" t="s">
        <v>883</v>
      </c>
      <c r="C248" s="154">
        <v>559</v>
      </c>
      <c r="D248" s="181"/>
      <c r="E248" s="156">
        <v>311</v>
      </c>
      <c r="F248" s="225"/>
      <c r="G248" s="241"/>
      <c r="H248" s="242">
        <f>H249</f>
        <v>180000</v>
      </c>
      <c r="I248" s="242">
        <f>I249</f>
        <v>0</v>
      </c>
      <c r="J248" s="242">
        <f>J249</f>
        <v>68000</v>
      </c>
      <c r="K248" s="242">
        <f t="shared" si="16"/>
        <v>248000</v>
      </c>
    </row>
    <row r="249" spans="1:11" s="223" customFormat="1" ht="15" x14ac:dyDescent="0.2">
      <c r="A249" s="162" t="s">
        <v>647</v>
      </c>
      <c r="B249" s="161" t="s">
        <v>883</v>
      </c>
      <c r="C249" s="161">
        <v>559</v>
      </c>
      <c r="D249" s="182" t="s">
        <v>25</v>
      </c>
      <c r="E249" s="163">
        <v>3111</v>
      </c>
      <c r="F249" s="226" t="s">
        <v>19</v>
      </c>
      <c r="G249" s="220"/>
      <c r="H249" s="244">
        <v>180000</v>
      </c>
      <c r="I249" s="244"/>
      <c r="J249" s="244">
        <v>68000</v>
      </c>
      <c r="K249" s="244">
        <f t="shared" si="16"/>
        <v>248000</v>
      </c>
    </row>
    <row r="250" spans="1:11" s="243" customFormat="1" x14ac:dyDescent="0.2">
      <c r="A250" s="155" t="s">
        <v>647</v>
      </c>
      <c r="B250" s="154" t="s">
        <v>883</v>
      </c>
      <c r="C250" s="154">
        <v>559</v>
      </c>
      <c r="D250" s="181"/>
      <c r="E250" s="156">
        <v>313</v>
      </c>
      <c r="F250" s="225"/>
      <c r="G250" s="241"/>
      <c r="H250" s="242">
        <f>H251</f>
        <v>31000</v>
      </c>
      <c r="I250" s="242">
        <f>I251</f>
        <v>0</v>
      </c>
      <c r="J250" s="242">
        <f>J251</f>
        <v>12000</v>
      </c>
      <c r="K250" s="242">
        <f t="shared" si="16"/>
        <v>43000</v>
      </c>
    </row>
    <row r="251" spans="1:11" s="223" customFormat="1" ht="15" x14ac:dyDescent="0.2">
      <c r="A251" s="162" t="s">
        <v>647</v>
      </c>
      <c r="B251" s="161" t="s">
        <v>883</v>
      </c>
      <c r="C251" s="161">
        <v>559</v>
      </c>
      <c r="D251" s="182" t="s">
        <v>25</v>
      </c>
      <c r="E251" s="163">
        <v>3132</v>
      </c>
      <c r="F251" s="226" t="s">
        <v>280</v>
      </c>
      <c r="G251" s="220"/>
      <c r="H251" s="244">
        <v>31000</v>
      </c>
      <c r="I251" s="244"/>
      <c r="J251" s="244">
        <v>12000</v>
      </c>
      <c r="K251" s="244">
        <f t="shared" si="16"/>
        <v>43000</v>
      </c>
    </row>
    <row r="252" spans="1:11" s="152" customFormat="1" x14ac:dyDescent="0.2">
      <c r="A252" s="353" t="s">
        <v>647</v>
      </c>
      <c r="B252" s="299" t="s">
        <v>883</v>
      </c>
      <c r="C252" s="282">
        <v>559</v>
      </c>
      <c r="D252" s="282"/>
      <c r="E252" s="283">
        <v>32</v>
      </c>
      <c r="F252" s="284"/>
      <c r="G252" s="285"/>
      <c r="H252" s="286">
        <f>H253+H255+H258+H261</f>
        <v>404875</v>
      </c>
      <c r="I252" s="286">
        <f>I253+I255+I258+I261</f>
        <v>0</v>
      </c>
      <c r="J252" s="286">
        <f>J253+J255+J258+J261</f>
        <v>0</v>
      </c>
      <c r="K252" s="286">
        <f t="shared" si="16"/>
        <v>404875</v>
      </c>
    </row>
    <row r="253" spans="1:11" s="243" customFormat="1" x14ac:dyDescent="0.2">
      <c r="A253" s="155" t="s">
        <v>647</v>
      </c>
      <c r="B253" s="154" t="s">
        <v>883</v>
      </c>
      <c r="C253" s="154">
        <v>559</v>
      </c>
      <c r="D253" s="181"/>
      <c r="E253" s="156">
        <v>321</v>
      </c>
      <c r="F253" s="225"/>
      <c r="G253" s="241"/>
      <c r="H253" s="242">
        <f>H254</f>
        <v>34000</v>
      </c>
      <c r="I253" s="242">
        <f>I254</f>
        <v>0</v>
      </c>
      <c r="J253" s="242">
        <f>J254</f>
        <v>0</v>
      </c>
      <c r="K253" s="242">
        <f t="shared" si="16"/>
        <v>34000</v>
      </c>
    </row>
    <row r="254" spans="1:11" s="223" customFormat="1" ht="15" x14ac:dyDescent="0.2">
      <c r="A254" s="162" t="s">
        <v>647</v>
      </c>
      <c r="B254" s="161" t="s">
        <v>883</v>
      </c>
      <c r="C254" s="161">
        <v>559</v>
      </c>
      <c r="D254" s="182" t="s">
        <v>25</v>
      </c>
      <c r="E254" s="163">
        <v>3211</v>
      </c>
      <c r="F254" s="226" t="s">
        <v>110</v>
      </c>
      <c r="G254" s="220"/>
      <c r="H254" s="244">
        <v>34000</v>
      </c>
      <c r="I254" s="244"/>
      <c r="J254" s="244"/>
      <c r="K254" s="244">
        <f t="shared" si="16"/>
        <v>34000</v>
      </c>
    </row>
    <row r="255" spans="1:11" s="243" customFormat="1" x14ac:dyDescent="0.2">
      <c r="A255" s="155" t="s">
        <v>647</v>
      </c>
      <c r="B255" s="154" t="s">
        <v>883</v>
      </c>
      <c r="C255" s="154">
        <v>559</v>
      </c>
      <c r="D255" s="181"/>
      <c r="E255" s="156">
        <v>322</v>
      </c>
      <c r="F255" s="225"/>
      <c r="G255" s="241"/>
      <c r="H255" s="242">
        <f>SUM(H256:H257)</f>
        <v>40875</v>
      </c>
      <c r="I255" s="242">
        <f>SUM(I256:I257)</f>
        <v>0</v>
      </c>
      <c r="J255" s="242">
        <f>SUM(J256:J257)</f>
        <v>0</v>
      </c>
      <c r="K255" s="242">
        <f t="shared" si="16"/>
        <v>40875</v>
      </c>
    </row>
    <row r="256" spans="1:11" s="223" customFormat="1" ht="15" x14ac:dyDescent="0.2">
      <c r="A256" s="162" t="s">
        <v>647</v>
      </c>
      <c r="B256" s="161" t="s">
        <v>883</v>
      </c>
      <c r="C256" s="161">
        <v>559</v>
      </c>
      <c r="D256" s="182" t="s">
        <v>25</v>
      </c>
      <c r="E256" s="163">
        <v>3221</v>
      </c>
      <c r="F256" s="226" t="s">
        <v>146</v>
      </c>
      <c r="G256" s="220"/>
      <c r="H256" s="244">
        <v>30675</v>
      </c>
      <c r="I256" s="244"/>
      <c r="J256" s="244"/>
      <c r="K256" s="244">
        <f t="shared" si="16"/>
        <v>30675</v>
      </c>
    </row>
    <row r="257" spans="1:11" s="223" customFormat="1" ht="15" x14ac:dyDescent="0.2">
      <c r="A257" s="162" t="s">
        <v>647</v>
      </c>
      <c r="B257" s="161" t="s">
        <v>883</v>
      </c>
      <c r="C257" s="161">
        <v>559</v>
      </c>
      <c r="D257" s="182" t="s">
        <v>25</v>
      </c>
      <c r="E257" s="163">
        <v>3223</v>
      </c>
      <c r="F257" s="226" t="s">
        <v>115</v>
      </c>
      <c r="G257" s="220"/>
      <c r="H257" s="244">
        <v>10200</v>
      </c>
      <c r="I257" s="244"/>
      <c r="J257" s="244"/>
      <c r="K257" s="244">
        <f t="shared" si="16"/>
        <v>10200</v>
      </c>
    </row>
    <row r="258" spans="1:11" s="243" customFormat="1" x14ac:dyDescent="0.2">
      <c r="A258" s="155" t="s">
        <v>647</v>
      </c>
      <c r="B258" s="154" t="s">
        <v>883</v>
      </c>
      <c r="C258" s="154">
        <v>559</v>
      </c>
      <c r="D258" s="181"/>
      <c r="E258" s="156">
        <v>323</v>
      </c>
      <c r="F258" s="225"/>
      <c r="G258" s="241"/>
      <c r="H258" s="242">
        <f>H260+H259</f>
        <v>250000</v>
      </c>
      <c r="I258" s="242">
        <f>I260+I259</f>
        <v>0</v>
      </c>
      <c r="J258" s="242">
        <f>J260+J259</f>
        <v>0</v>
      </c>
      <c r="K258" s="242">
        <f t="shared" si="16"/>
        <v>250000</v>
      </c>
    </row>
    <row r="259" spans="1:11" s="223" customFormat="1" ht="15" x14ac:dyDescent="0.2">
      <c r="A259" s="162" t="s">
        <v>647</v>
      </c>
      <c r="B259" s="161" t="s">
        <v>883</v>
      </c>
      <c r="C259" s="161">
        <v>559</v>
      </c>
      <c r="D259" s="182" t="s">
        <v>25</v>
      </c>
      <c r="E259" s="163">
        <v>3233</v>
      </c>
      <c r="F259" s="226" t="s">
        <v>119</v>
      </c>
      <c r="G259" s="220"/>
      <c r="H259" s="222">
        <v>80000</v>
      </c>
      <c r="I259" s="222"/>
      <c r="J259" s="222"/>
      <c r="K259" s="222">
        <f t="shared" si="16"/>
        <v>80000</v>
      </c>
    </row>
    <row r="260" spans="1:11" s="223" customFormat="1" ht="15" x14ac:dyDescent="0.2">
      <c r="A260" s="162" t="s">
        <v>647</v>
      </c>
      <c r="B260" s="161" t="s">
        <v>883</v>
      </c>
      <c r="C260" s="161">
        <v>559</v>
      </c>
      <c r="D260" s="182" t="s">
        <v>25</v>
      </c>
      <c r="E260" s="163">
        <v>3237</v>
      </c>
      <c r="F260" s="226" t="s">
        <v>36</v>
      </c>
      <c r="G260" s="220"/>
      <c r="H260" s="244">
        <v>170000</v>
      </c>
      <c r="I260" s="244"/>
      <c r="J260" s="244"/>
      <c r="K260" s="244">
        <f t="shared" si="16"/>
        <v>170000</v>
      </c>
    </row>
    <row r="261" spans="1:11" s="243" customFormat="1" x14ac:dyDescent="0.2">
      <c r="A261" s="155" t="s">
        <v>647</v>
      </c>
      <c r="B261" s="154" t="s">
        <v>883</v>
      </c>
      <c r="C261" s="154">
        <v>559</v>
      </c>
      <c r="D261" s="181"/>
      <c r="E261" s="156">
        <v>329</v>
      </c>
      <c r="F261" s="225"/>
      <c r="G261" s="241"/>
      <c r="H261" s="242">
        <f>H262</f>
        <v>80000</v>
      </c>
      <c r="I261" s="242">
        <f>I262</f>
        <v>0</v>
      </c>
      <c r="J261" s="242">
        <f>J262</f>
        <v>0</v>
      </c>
      <c r="K261" s="242">
        <f t="shared" si="16"/>
        <v>80000</v>
      </c>
    </row>
    <row r="262" spans="1:11" s="223" customFormat="1" ht="15" x14ac:dyDescent="0.2">
      <c r="A262" s="162" t="s">
        <v>647</v>
      </c>
      <c r="B262" s="161" t="s">
        <v>883</v>
      </c>
      <c r="C262" s="161">
        <v>559</v>
      </c>
      <c r="D262" s="182" t="s">
        <v>25</v>
      </c>
      <c r="E262" s="163">
        <v>3293</v>
      </c>
      <c r="F262" s="226" t="s">
        <v>124</v>
      </c>
      <c r="G262" s="220"/>
      <c r="H262" s="222">
        <v>80000</v>
      </c>
      <c r="I262" s="222"/>
      <c r="J262" s="222"/>
      <c r="K262" s="222">
        <f t="shared" si="16"/>
        <v>80000</v>
      </c>
    </row>
    <row r="263" spans="1:11" x14ac:dyDescent="0.2">
      <c r="A263" s="362" t="s">
        <v>647</v>
      </c>
      <c r="B263" s="422" t="s">
        <v>628</v>
      </c>
      <c r="C263" s="422"/>
      <c r="D263" s="422"/>
      <c r="E263" s="422"/>
      <c r="F263" s="422"/>
      <c r="G263" s="180"/>
      <c r="H263" s="151">
        <f>H264+H367+H398+H390+H394+H402+H406+H425+H429+H490+H523+H377+H578+H381</f>
        <v>222770846</v>
      </c>
      <c r="I263" s="151">
        <f>I264+I367+I398+I390+I394+I402+I406+I425+I429+I490+I523+I377+I578+I381</f>
        <v>8922600</v>
      </c>
      <c r="J263" s="151">
        <f>J264+J367+J398+J390+J394+J402+J406+J425+J429+J490+J523+J377+J578+J381</f>
        <v>4151785</v>
      </c>
      <c r="K263" s="151">
        <f t="shared" si="16"/>
        <v>218000031</v>
      </c>
    </row>
    <row r="264" spans="1:11" ht="33.75" x14ac:dyDescent="0.2">
      <c r="A264" s="354" t="s">
        <v>647</v>
      </c>
      <c r="B264" s="293" t="s">
        <v>14</v>
      </c>
      <c r="C264" s="293"/>
      <c r="D264" s="293"/>
      <c r="E264" s="294"/>
      <c r="F264" s="296" t="s">
        <v>288</v>
      </c>
      <c r="G264" s="297" t="s">
        <v>684</v>
      </c>
      <c r="H264" s="298">
        <f>H265+H275+H305+H310+H314+H318+H326+H331+H334+H345+H349+H356+H361+H364</f>
        <v>140961046</v>
      </c>
      <c r="I264" s="298">
        <f t="shared" ref="I264:J264" si="24">I265+I275+I305+I310+I314+I318+I326+I331+I334+I345+I349+I356+I361+I364</f>
        <v>0</v>
      </c>
      <c r="J264" s="298">
        <f t="shared" si="24"/>
        <v>1040000</v>
      </c>
      <c r="K264" s="298">
        <f t="shared" ref="K264:K327" si="25">H264-I264+J264</f>
        <v>142001046</v>
      </c>
    </row>
    <row r="265" spans="1:11" x14ac:dyDescent="0.2">
      <c r="A265" s="353" t="s">
        <v>647</v>
      </c>
      <c r="B265" s="299" t="s">
        <v>14</v>
      </c>
      <c r="C265" s="282">
        <v>11</v>
      </c>
      <c r="D265" s="282"/>
      <c r="E265" s="283">
        <v>31</v>
      </c>
      <c r="F265" s="284"/>
      <c r="G265" s="285"/>
      <c r="H265" s="286">
        <f>H266+H270+H272</f>
        <v>64650000</v>
      </c>
      <c r="I265" s="286">
        <f>I266+I270+I272</f>
        <v>0</v>
      </c>
      <c r="J265" s="286">
        <f>J266+J270+J272</f>
        <v>0</v>
      </c>
      <c r="K265" s="286">
        <f t="shared" si="25"/>
        <v>64650000</v>
      </c>
    </row>
    <row r="266" spans="1:11" s="243" customFormat="1" x14ac:dyDescent="0.2">
      <c r="A266" s="238" t="s">
        <v>647</v>
      </c>
      <c r="B266" s="247" t="s">
        <v>14</v>
      </c>
      <c r="C266" s="237">
        <v>11</v>
      </c>
      <c r="D266" s="238"/>
      <c r="E266" s="248">
        <v>311</v>
      </c>
      <c r="F266" s="240"/>
      <c r="G266" s="241"/>
      <c r="H266" s="246">
        <f>SUM(H267:H269)</f>
        <v>53750000</v>
      </c>
      <c r="I266" s="246">
        <f>SUM(I267:I269)</f>
        <v>0</v>
      </c>
      <c r="J266" s="246">
        <f>SUM(J267:J269)</f>
        <v>0</v>
      </c>
      <c r="K266" s="246">
        <f t="shared" si="25"/>
        <v>53750000</v>
      </c>
    </row>
    <row r="267" spans="1:11" s="223" customFormat="1" ht="15" x14ac:dyDescent="0.2">
      <c r="A267" s="182" t="s">
        <v>647</v>
      </c>
      <c r="B267" s="160" t="s">
        <v>14</v>
      </c>
      <c r="C267" s="161">
        <v>11</v>
      </c>
      <c r="D267" s="182" t="s">
        <v>25</v>
      </c>
      <c r="E267" s="163">
        <v>3111</v>
      </c>
      <c r="F267" s="226" t="s">
        <v>19</v>
      </c>
      <c r="G267" s="220"/>
      <c r="H267" s="244">
        <v>50700000</v>
      </c>
      <c r="I267" s="244"/>
      <c r="J267" s="244"/>
      <c r="K267" s="244">
        <f t="shared" si="25"/>
        <v>50700000</v>
      </c>
    </row>
    <row r="268" spans="1:11" s="223" customFormat="1" ht="15" x14ac:dyDescent="0.2">
      <c r="A268" s="182" t="s">
        <v>647</v>
      </c>
      <c r="B268" s="160" t="s">
        <v>14</v>
      </c>
      <c r="C268" s="161">
        <v>11</v>
      </c>
      <c r="D268" s="182" t="s">
        <v>25</v>
      </c>
      <c r="E268" s="163">
        <v>3113</v>
      </c>
      <c r="F268" s="226" t="s">
        <v>20</v>
      </c>
      <c r="G268" s="220"/>
      <c r="H268" s="244">
        <v>1350000</v>
      </c>
      <c r="I268" s="244"/>
      <c r="J268" s="244"/>
      <c r="K268" s="244">
        <f t="shared" si="25"/>
        <v>1350000</v>
      </c>
    </row>
    <row r="269" spans="1:11" s="223" customFormat="1" ht="15" x14ac:dyDescent="0.2">
      <c r="A269" s="182" t="s">
        <v>647</v>
      </c>
      <c r="B269" s="160" t="s">
        <v>14</v>
      </c>
      <c r="C269" s="161">
        <v>11</v>
      </c>
      <c r="D269" s="182" t="s">
        <v>25</v>
      </c>
      <c r="E269" s="163">
        <v>3114</v>
      </c>
      <c r="F269" s="226" t="s">
        <v>21</v>
      </c>
      <c r="G269" s="220"/>
      <c r="H269" s="244">
        <v>1700000</v>
      </c>
      <c r="I269" s="244"/>
      <c r="J269" s="244"/>
      <c r="K269" s="244">
        <f t="shared" si="25"/>
        <v>1700000</v>
      </c>
    </row>
    <row r="270" spans="1:11" s="243" customFormat="1" x14ac:dyDescent="0.2">
      <c r="A270" s="238" t="s">
        <v>647</v>
      </c>
      <c r="B270" s="247" t="s">
        <v>14</v>
      </c>
      <c r="C270" s="237">
        <v>11</v>
      </c>
      <c r="D270" s="238"/>
      <c r="E270" s="239">
        <v>312</v>
      </c>
      <c r="F270" s="240"/>
      <c r="G270" s="241"/>
      <c r="H270" s="246">
        <f>SUM(H271)</f>
        <v>2150000</v>
      </c>
      <c r="I270" s="246">
        <f>SUM(I271)</f>
        <v>0</v>
      </c>
      <c r="J270" s="246">
        <f>SUM(J271)</f>
        <v>0</v>
      </c>
      <c r="K270" s="246">
        <f t="shared" si="25"/>
        <v>2150000</v>
      </c>
    </row>
    <row r="271" spans="1:11" s="223" customFormat="1" ht="15" x14ac:dyDescent="0.2">
      <c r="A271" s="182" t="s">
        <v>647</v>
      </c>
      <c r="B271" s="160" t="s">
        <v>14</v>
      </c>
      <c r="C271" s="161">
        <v>11</v>
      </c>
      <c r="D271" s="182" t="s">
        <v>25</v>
      </c>
      <c r="E271" s="163">
        <v>3121</v>
      </c>
      <c r="F271" s="226" t="s">
        <v>22</v>
      </c>
      <c r="G271" s="220"/>
      <c r="H271" s="244">
        <v>2150000</v>
      </c>
      <c r="I271" s="244"/>
      <c r="J271" s="244"/>
      <c r="K271" s="244">
        <f t="shared" si="25"/>
        <v>2150000</v>
      </c>
    </row>
    <row r="272" spans="1:11" s="243" customFormat="1" x14ac:dyDescent="0.2">
      <c r="A272" s="238" t="s">
        <v>647</v>
      </c>
      <c r="B272" s="247" t="s">
        <v>14</v>
      </c>
      <c r="C272" s="237">
        <v>11</v>
      </c>
      <c r="D272" s="238"/>
      <c r="E272" s="239">
        <v>313</v>
      </c>
      <c r="F272" s="240"/>
      <c r="G272" s="241"/>
      <c r="H272" s="246">
        <f>SUM(H273:H274)</f>
        <v>8750000</v>
      </c>
      <c r="I272" s="246">
        <f>SUM(I273:I274)</f>
        <v>0</v>
      </c>
      <c r="J272" s="246">
        <f>SUM(J273:J274)</f>
        <v>0</v>
      </c>
      <c r="K272" s="246">
        <f t="shared" si="25"/>
        <v>8750000</v>
      </c>
    </row>
    <row r="273" spans="1:11" s="223" customFormat="1" ht="15" x14ac:dyDescent="0.2">
      <c r="A273" s="182" t="s">
        <v>647</v>
      </c>
      <c r="B273" s="160" t="s">
        <v>14</v>
      </c>
      <c r="C273" s="161">
        <v>11</v>
      </c>
      <c r="D273" s="182" t="s">
        <v>25</v>
      </c>
      <c r="E273" s="163">
        <v>3131</v>
      </c>
      <c r="F273" s="226" t="s">
        <v>211</v>
      </c>
      <c r="G273" s="220"/>
      <c r="H273" s="244">
        <v>150000</v>
      </c>
      <c r="I273" s="244"/>
      <c r="J273" s="244"/>
      <c r="K273" s="244">
        <f t="shared" si="25"/>
        <v>150000</v>
      </c>
    </row>
    <row r="274" spans="1:11" s="223" customFormat="1" ht="15" x14ac:dyDescent="0.2">
      <c r="A274" s="182" t="s">
        <v>647</v>
      </c>
      <c r="B274" s="160" t="s">
        <v>14</v>
      </c>
      <c r="C274" s="161">
        <v>11</v>
      </c>
      <c r="D274" s="182" t="s">
        <v>25</v>
      </c>
      <c r="E274" s="163">
        <v>3132</v>
      </c>
      <c r="F274" s="226" t="s">
        <v>280</v>
      </c>
      <c r="G274" s="220"/>
      <c r="H274" s="244">
        <v>8600000</v>
      </c>
      <c r="I274" s="244"/>
      <c r="J274" s="244"/>
      <c r="K274" s="244">
        <f t="shared" si="25"/>
        <v>8600000</v>
      </c>
    </row>
    <row r="275" spans="1:11" s="223" customFormat="1" x14ac:dyDescent="0.2">
      <c r="A275" s="353" t="s">
        <v>647</v>
      </c>
      <c r="B275" s="299" t="s">
        <v>14</v>
      </c>
      <c r="C275" s="282">
        <v>11</v>
      </c>
      <c r="D275" s="282"/>
      <c r="E275" s="283">
        <v>32</v>
      </c>
      <c r="F275" s="284"/>
      <c r="G275" s="285"/>
      <c r="H275" s="286">
        <f>H276+H280+H286+H296+H298</f>
        <v>34798846</v>
      </c>
      <c r="I275" s="286">
        <f>I276+I280+I286+I296+I298</f>
        <v>0</v>
      </c>
      <c r="J275" s="286">
        <f>J276+J280+J286+J296+J298</f>
        <v>1020000</v>
      </c>
      <c r="K275" s="286">
        <f t="shared" si="25"/>
        <v>35818846</v>
      </c>
    </row>
    <row r="276" spans="1:11" s="243" customFormat="1" x14ac:dyDescent="0.2">
      <c r="A276" s="238" t="s">
        <v>647</v>
      </c>
      <c r="B276" s="247" t="s">
        <v>14</v>
      </c>
      <c r="C276" s="237">
        <v>11</v>
      </c>
      <c r="D276" s="238"/>
      <c r="E276" s="239">
        <v>321</v>
      </c>
      <c r="F276" s="240"/>
      <c r="G276" s="241"/>
      <c r="H276" s="246">
        <f>SUM(H277:H279)</f>
        <v>3850000</v>
      </c>
      <c r="I276" s="246">
        <f>SUM(I277:I279)</f>
        <v>0</v>
      </c>
      <c r="J276" s="246">
        <f>SUM(J277:J279)</f>
        <v>0</v>
      </c>
      <c r="K276" s="246">
        <f t="shared" si="25"/>
        <v>3850000</v>
      </c>
    </row>
    <row r="277" spans="1:11" s="223" customFormat="1" ht="15" x14ac:dyDescent="0.2">
      <c r="A277" s="182" t="s">
        <v>647</v>
      </c>
      <c r="B277" s="160" t="s">
        <v>14</v>
      </c>
      <c r="C277" s="161">
        <v>11</v>
      </c>
      <c r="D277" s="182" t="s">
        <v>25</v>
      </c>
      <c r="E277" s="163">
        <v>3211</v>
      </c>
      <c r="F277" s="226" t="s">
        <v>110</v>
      </c>
      <c r="G277" s="220"/>
      <c r="H277" s="244">
        <v>1400000</v>
      </c>
      <c r="I277" s="244"/>
      <c r="J277" s="244"/>
      <c r="K277" s="244">
        <f t="shared" si="25"/>
        <v>1400000</v>
      </c>
    </row>
    <row r="278" spans="1:11" s="223" customFormat="1" ht="30" x14ac:dyDescent="0.2">
      <c r="A278" s="182" t="s">
        <v>647</v>
      </c>
      <c r="B278" s="160" t="s">
        <v>14</v>
      </c>
      <c r="C278" s="161">
        <v>11</v>
      </c>
      <c r="D278" s="182" t="s">
        <v>25</v>
      </c>
      <c r="E278" s="163">
        <v>3212</v>
      </c>
      <c r="F278" s="226" t="s">
        <v>111</v>
      </c>
      <c r="G278" s="220"/>
      <c r="H278" s="244">
        <v>2100000</v>
      </c>
      <c r="I278" s="244"/>
      <c r="J278" s="244"/>
      <c r="K278" s="244">
        <f t="shared" si="25"/>
        <v>2100000</v>
      </c>
    </row>
    <row r="279" spans="1:11" s="223" customFormat="1" ht="15" x14ac:dyDescent="0.2">
      <c r="A279" s="182" t="s">
        <v>647</v>
      </c>
      <c r="B279" s="160" t="s">
        <v>14</v>
      </c>
      <c r="C279" s="161">
        <v>11</v>
      </c>
      <c r="D279" s="182" t="s">
        <v>25</v>
      </c>
      <c r="E279" s="163">
        <v>3213</v>
      </c>
      <c r="F279" s="226" t="s">
        <v>112</v>
      </c>
      <c r="G279" s="220"/>
      <c r="H279" s="244">
        <v>350000</v>
      </c>
      <c r="I279" s="244"/>
      <c r="J279" s="244"/>
      <c r="K279" s="244">
        <f t="shared" si="25"/>
        <v>350000</v>
      </c>
    </row>
    <row r="280" spans="1:11" s="243" customFormat="1" x14ac:dyDescent="0.2">
      <c r="A280" s="238" t="s">
        <v>647</v>
      </c>
      <c r="B280" s="247" t="s">
        <v>14</v>
      </c>
      <c r="C280" s="237">
        <v>11</v>
      </c>
      <c r="D280" s="238"/>
      <c r="E280" s="239">
        <v>322</v>
      </c>
      <c r="F280" s="240"/>
      <c r="G280" s="241"/>
      <c r="H280" s="246">
        <f>SUM(H281:H285)</f>
        <v>6392596</v>
      </c>
      <c r="I280" s="246">
        <f>SUM(I281:I285)</f>
        <v>0</v>
      </c>
      <c r="J280" s="246">
        <f>SUM(J281:J285)</f>
        <v>600000</v>
      </c>
      <c r="K280" s="246">
        <f t="shared" si="25"/>
        <v>6992596</v>
      </c>
    </row>
    <row r="281" spans="1:11" s="223" customFormat="1" ht="15" x14ac:dyDescent="0.2">
      <c r="A281" s="182" t="s">
        <v>647</v>
      </c>
      <c r="B281" s="160" t="s">
        <v>14</v>
      </c>
      <c r="C281" s="161">
        <v>11</v>
      </c>
      <c r="D281" s="182" t="s">
        <v>25</v>
      </c>
      <c r="E281" s="163">
        <v>3221</v>
      </c>
      <c r="F281" s="226" t="s">
        <v>146</v>
      </c>
      <c r="G281" s="220"/>
      <c r="H281" s="244">
        <v>582596</v>
      </c>
      <c r="I281" s="244"/>
      <c r="J281" s="244">
        <v>100000</v>
      </c>
      <c r="K281" s="244">
        <f t="shared" si="25"/>
        <v>682596</v>
      </c>
    </row>
    <row r="282" spans="1:11" s="223" customFormat="1" ht="15" x14ac:dyDescent="0.2">
      <c r="A282" s="182" t="s">
        <v>647</v>
      </c>
      <c r="B282" s="160" t="s">
        <v>14</v>
      </c>
      <c r="C282" s="161">
        <v>11</v>
      </c>
      <c r="D282" s="182" t="s">
        <v>25</v>
      </c>
      <c r="E282" s="163">
        <v>3223</v>
      </c>
      <c r="F282" s="226" t="s">
        <v>115</v>
      </c>
      <c r="G282" s="220"/>
      <c r="H282" s="244">
        <v>3900000</v>
      </c>
      <c r="I282" s="244"/>
      <c r="J282" s="244">
        <v>500000</v>
      </c>
      <c r="K282" s="244">
        <f t="shared" si="25"/>
        <v>4400000</v>
      </c>
    </row>
    <row r="283" spans="1:11" s="223" customFormat="1" ht="30" x14ac:dyDescent="0.2">
      <c r="A283" s="182" t="s">
        <v>647</v>
      </c>
      <c r="B283" s="160" t="s">
        <v>14</v>
      </c>
      <c r="C283" s="161">
        <v>11</v>
      </c>
      <c r="D283" s="182" t="s">
        <v>25</v>
      </c>
      <c r="E283" s="163">
        <v>3224</v>
      </c>
      <c r="F283" s="226" t="s">
        <v>144</v>
      </c>
      <c r="G283" s="220"/>
      <c r="H283" s="244">
        <v>350000</v>
      </c>
      <c r="I283" s="244"/>
      <c r="J283" s="244"/>
      <c r="K283" s="244">
        <f t="shared" si="25"/>
        <v>350000</v>
      </c>
    </row>
    <row r="284" spans="1:11" s="223" customFormat="1" ht="15" x14ac:dyDescent="0.2">
      <c r="A284" s="182" t="s">
        <v>647</v>
      </c>
      <c r="B284" s="160" t="s">
        <v>14</v>
      </c>
      <c r="C284" s="161">
        <v>11</v>
      </c>
      <c r="D284" s="182" t="s">
        <v>25</v>
      </c>
      <c r="E284" s="163">
        <v>3225</v>
      </c>
      <c r="F284" s="226" t="s">
        <v>151</v>
      </c>
      <c r="G284" s="220"/>
      <c r="H284" s="244">
        <v>60000</v>
      </c>
      <c r="I284" s="244"/>
      <c r="J284" s="244"/>
      <c r="K284" s="244">
        <f t="shared" si="25"/>
        <v>60000</v>
      </c>
    </row>
    <row r="285" spans="1:11" s="223" customFormat="1" ht="15" x14ac:dyDescent="0.2">
      <c r="A285" s="182" t="s">
        <v>647</v>
      </c>
      <c r="B285" s="160" t="s">
        <v>14</v>
      </c>
      <c r="C285" s="161">
        <v>11</v>
      </c>
      <c r="D285" s="182" t="s">
        <v>25</v>
      </c>
      <c r="E285" s="163">
        <v>3227</v>
      </c>
      <c r="F285" s="226" t="s">
        <v>235</v>
      </c>
      <c r="G285" s="220"/>
      <c r="H285" s="244">
        <v>1500000</v>
      </c>
      <c r="I285" s="244"/>
      <c r="J285" s="244"/>
      <c r="K285" s="244">
        <f t="shared" si="25"/>
        <v>1500000</v>
      </c>
    </row>
    <row r="286" spans="1:11" s="243" customFormat="1" x14ac:dyDescent="0.2">
      <c r="A286" s="238" t="s">
        <v>647</v>
      </c>
      <c r="B286" s="247" t="s">
        <v>14</v>
      </c>
      <c r="C286" s="237">
        <v>11</v>
      </c>
      <c r="D286" s="238"/>
      <c r="E286" s="239">
        <v>323</v>
      </c>
      <c r="F286" s="240"/>
      <c r="G286" s="241"/>
      <c r="H286" s="246">
        <f>SUM(H287:H295)</f>
        <v>23730000</v>
      </c>
      <c r="I286" s="246">
        <f>SUM(I287:I295)</f>
        <v>0</v>
      </c>
      <c r="J286" s="246">
        <f>SUM(J287:J295)</f>
        <v>400000</v>
      </c>
      <c r="K286" s="246">
        <f t="shared" si="25"/>
        <v>24130000</v>
      </c>
    </row>
    <row r="287" spans="1:11" s="223" customFormat="1" ht="15" x14ac:dyDescent="0.2">
      <c r="A287" s="182" t="s">
        <v>647</v>
      </c>
      <c r="B287" s="160" t="s">
        <v>14</v>
      </c>
      <c r="C287" s="161">
        <v>11</v>
      </c>
      <c r="D287" s="182" t="s">
        <v>25</v>
      </c>
      <c r="E287" s="163">
        <v>3231</v>
      </c>
      <c r="F287" s="226" t="s">
        <v>117</v>
      </c>
      <c r="G287" s="220"/>
      <c r="H287" s="244">
        <v>7200000</v>
      </c>
      <c r="I287" s="244"/>
      <c r="J287" s="244"/>
      <c r="K287" s="244">
        <f t="shared" si="25"/>
        <v>7200000</v>
      </c>
    </row>
    <row r="288" spans="1:11" s="223" customFormat="1" ht="15" x14ac:dyDescent="0.2">
      <c r="A288" s="182" t="s">
        <v>647</v>
      </c>
      <c r="B288" s="160" t="s">
        <v>14</v>
      </c>
      <c r="C288" s="161">
        <v>11</v>
      </c>
      <c r="D288" s="182" t="s">
        <v>25</v>
      </c>
      <c r="E288" s="163">
        <v>3232</v>
      </c>
      <c r="F288" s="226" t="s">
        <v>118</v>
      </c>
      <c r="G288" s="220"/>
      <c r="H288" s="244">
        <v>6250000</v>
      </c>
      <c r="I288" s="244"/>
      <c r="J288" s="244"/>
      <c r="K288" s="244">
        <f t="shared" si="25"/>
        <v>6250000</v>
      </c>
    </row>
    <row r="289" spans="1:11" s="223" customFormat="1" ht="15" x14ac:dyDescent="0.2">
      <c r="A289" s="182" t="s">
        <v>647</v>
      </c>
      <c r="B289" s="160" t="s">
        <v>14</v>
      </c>
      <c r="C289" s="161">
        <v>11</v>
      </c>
      <c r="D289" s="182" t="s">
        <v>25</v>
      </c>
      <c r="E289" s="163">
        <v>3233</v>
      </c>
      <c r="F289" s="226" t="s">
        <v>119</v>
      </c>
      <c r="G289" s="220"/>
      <c r="H289" s="244">
        <v>50000</v>
      </c>
      <c r="I289" s="244"/>
      <c r="J289" s="244"/>
      <c r="K289" s="244">
        <f t="shared" si="25"/>
        <v>50000</v>
      </c>
    </row>
    <row r="290" spans="1:11" s="223" customFormat="1" ht="15" x14ac:dyDescent="0.2">
      <c r="A290" s="182" t="s">
        <v>647</v>
      </c>
      <c r="B290" s="160" t="s">
        <v>14</v>
      </c>
      <c r="C290" s="161">
        <v>11</v>
      </c>
      <c r="D290" s="182" t="s">
        <v>25</v>
      </c>
      <c r="E290" s="163">
        <v>3234</v>
      </c>
      <c r="F290" s="226" t="s">
        <v>120</v>
      </c>
      <c r="G290" s="220"/>
      <c r="H290" s="244">
        <v>1000000</v>
      </c>
      <c r="I290" s="244"/>
      <c r="J290" s="244"/>
      <c r="K290" s="244">
        <f t="shared" si="25"/>
        <v>1000000</v>
      </c>
    </row>
    <row r="291" spans="1:11" s="223" customFormat="1" ht="15" x14ac:dyDescent="0.2">
      <c r="A291" s="182" t="s">
        <v>647</v>
      </c>
      <c r="B291" s="160" t="s">
        <v>14</v>
      </c>
      <c r="C291" s="161">
        <v>11</v>
      </c>
      <c r="D291" s="182" t="s">
        <v>25</v>
      </c>
      <c r="E291" s="163">
        <v>3235</v>
      </c>
      <c r="F291" s="226" t="s">
        <v>42</v>
      </c>
      <c r="G291" s="220"/>
      <c r="H291" s="244">
        <v>4200000</v>
      </c>
      <c r="I291" s="244"/>
      <c r="J291" s="244"/>
      <c r="K291" s="244">
        <f t="shared" si="25"/>
        <v>4200000</v>
      </c>
    </row>
    <row r="292" spans="1:11" s="223" customFormat="1" ht="15" x14ac:dyDescent="0.2">
      <c r="A292" s="182" t="s">
        <v>647</v>
      </c>
      <c r="B292" s="160" t="s">
        <v>14</v>
      </c>
      <c r="C292" s="161">
        <v>11</v>
      </c>
      <c r="D292" s="182" t="s">
        <v>25</v>
      </c>
      <c r="E292" s="163">
        <v>3236</v>
      </c>
      <c r="F292" s="226" t="s">
        <v>121</v>
      </c>
      <c r="G292" s="220"/>
      <c r="H292" s="244">
        <v>325000</v>
      </c>
      <c r="I292" s="244"/>
      <c r="J292" s="244">
        <v>100000</v>
      </c>
      <c r="K292" s="244">
        <f t="shared" si="25"/>
        <v>425000</v>
      </c>
    </row>
    <row r="293" spans="1:11" s="223" customFormat="1" ht="15" x14ac:dyDescent="0.2">
      <c r="A293" s="182" t="s">
        <v>647</v>
      </c>
      <c r="B293" s="160" t="s">
        <v>14</v>
      </c>
      <c r="C293" s="161">
        <v>11</v>
      </c>
      <c r="D293" s="182" t="s">
        <v>25</v>
      </c>
      <c r="E293" s="163">
        <v>3237</v>
      </c>
      <c r="F293" s="226" t="s">
        <v>36</v>
      </c>
      <c r="G293" s="220"/>
      <c r="H293" s="244">
        <v>1555000</v>
      </c>
      <c r="I293" s="244"/>
      <c r="J293" s="244"/>
      <c r="K293" s="244">
        <f t="shared" si="25"/>
        <v>1555000</v>
      </c>
    </row>
    <row r="294" spans="1:11" s="223" customFormat="1" ht="15" x14ac:dyDescent="0.2">
      <c r="A294" s="182" t="s">
        <v>647</v>
      </c>
      <c r="B294" s="160" t="s">
        <v>14</v>
      </c>
      <c r="C294" s="161">
        <v>11</v>
      </c>
      <c r="D294" s="182" t="s">
        <v>25</v>
      </c>
      <c r="E294" s="163">
        <v>3238</v>
      </c>
      <c r="F294" s="226" t="s">
        <v>122</v>
      </c>
      <c r="G294" s="220"/>
      <c r="H294" s="244">
        <v>1500000</v>
      </c>
      <c r="I294" s="244"/>
      <c r="J294" s="244">
        <v>300000</v>
      </c>
      <c r="K294" s="244">
        <f t="shared" si="25"/>
        <v>1800000</v>
      </c>
    </row>
    <row r="295" spans="1:11" s="243" customFormat="1" x14ac:dyDescent="0.2">
      <c r="A295" s="182" t="s">
        <v>647</v>
      </c>
      <c r="B295" s="160" t="s">
        <v>14</v>
      </c>
      <c r="C295" s="161">
        <v>11</v>
      </c>
      <c r="D295" s="182" t="s">
        <v>25</v>
      </c>
      <c r="E295" s="163">
        <v>3239</v>
      </c>
      <c r="F295" s="226" t="s">
        <v>41</v>
      </c>
      <c r="G295" s="220"/>
      <c r="H295" s="244">
        <v>1650000</v>
      </c>
      <c r="I295" s="244"/>
      <c r="J295" s="244"/>
      <c r="K295" s="244">
        <f t="shared" si="25"/>
        <v>1650000</v>
      </c>
    </row>
    <row r="296" spans="1:11" s="243" customFormat="1" x14ac:dyDescent="0.2">
      <c r="A296" s="238" t="s">
        <v>647</v>
      </c>
      <c r="B296" s="247" t="s">
        <v>14</v>
      </c>
      <c r="C296" s="237">
        <v>11</v>
      </c>
      <c r="D296" s="238"/>
      <c r="E296" s="239">
        <v>324</v>
      </c>
      <c r="F296" s="240"/>
      <c r="G296" s="241"/>
      <c r="H296" s="246">
        <f>SUM(H297)</f>
        <v>130000</v>
      </c>
      <c r="I296" s="246">
        <f>SUM(I297)</f>
        <v>0</v>
      </c>
      <c r="J296" s="246">
        <f>SUM(J297)</f>
        <v>0</v>
      </c>
      <c r="K296" s="246">
        <f t="shared" si="25"/>
        <v>130000</v>
      </c>
    </row>
    <row r="297" spans="1:11" s="243" customFormat="1" ht="30" x14ac:dyDescent="0.2">
      <c r="A297" s="182" t="s">
        <v>647</v>
      </c>
      <c r="B297" s="160" t="s">
        <v>14</v>
      </c>
      <c r="C297" s="161">
        <v>11</v>
      </c>
      <c r="D297" s="182" t="s">
        <v>25</v>
      </c>
      <c r="E297" s="163">
        <v>3241</v>
      </c>
      <c r="F297" s="226" t="s">
        <v>238</v>
      </c>
      <c r="G297" s="220"/>
      <c r="H297" s="222">
        <v>130000</v>
      </c>
      <c r="I297" s="222"/>
      <c r="J297" s="222"/>
      <c r="K297" s="222">
        <f t="shared" si="25"/>
        <v>130000</v>
      </c>
    </row>
    <row r="298" spans="1:11" s="243" customFormat="1" x14ac:dyDescent="0.2">
      <c r="A298" s="238" t="s">
        <v>647</v>
      </c>
      <c r="B298" s="247" t="s">
        <v>14</v>
      </c>
      <c r="C298" s="237">
        <v>11</v>
      </c>
      <c r="D298" s="238"/>
      <c r="E298" s="239">
        <v>329</v>
      </c>
      <c r="F298" s="240"/>
      <c r="G298" s="241"/>
      <c r="H298" s="246">
        <f>SUM(H299:H304)</f>
        <v>696250</v>
      </c>
      <c r="I298" s="246">
        <f>SUM(I299:I304)</f>
        <v>0</v>
      </c>
      <c r="J298" s="246">
        <f>SUM(J299:J304)</f>
        <v>20000</v>
      </c>
      <c r="K298" s="246">
        <f t="shared" si="25"/>
        <v>716250</v>
      </c>
    </row>
    <row r="299" spans="1:11" s="243" customFormat="1" ht="30" x14ac:dyDescent="0.2">
      <c r="A299" s="182" t="s">
        <v>647</v>
      </c>
      <c r="B299" s="160" t="s">
        <v>14</v>
      </c>
      <c r="C299" s="161">
        <v>11</v>
      </c>
      <c r="D299" s="182" t="s">
        <v>25</v>
      </c>
      <c r="E299" s="163">
        <v>3291</v>
      </c>
      <c r="F299" s="226" t="s">
        <v>152</v>
      </c>
      <c r="G299" s="220"/>
      <c r="H299" s="244">
        <v>100000</v>
      </c>
      <c r="I299" s="244"/>
      <c r="J299" s="244"/>
      <c r="K299" s="244">
        <f t="shared" si="25"/>
        <v>100000</v>
      </c>
    </row>
    <row r="300" spans="1:11" s="223" customFormat="1" ht="15" x14ac:dyDescent="0.2">
      <c r="A300" s="182" t="s">
        <v>647</v>
      </c>
      <c r="B300" s="160" t="s">
        <v>14</v>
      </c>
      <c r="C300" s="161">
        <v>11</v>
      </c>
      <c r="D300" s="182" t="s">
        <v>25</v>
      </c>
      <c r="E300" s="163">
        <v>3292</v>
      </c>
      <c r="F300" s="226" t="s">
        <v>123</v>
      </c>
      <c r="G300" s="220"/>
      <c r="H300" s="244">
        <v>125000</v>
      </c>
      <c r="I300" s="244"/>
      <c r="J300" s="244"/>
      <c r="K300" s="244">
        <f t="shared" si="25"/>
        <v>125000</v>
      </c>
    </row>
    <row r="301" spans="1:11" s="223" customFormat="1" ht="15" x14ac:dyDescent="0.2">
      <c r="A301" s="182" t="s">
        <v>647</v>
      </c>
      <c r="B301" s="160" t="s">
        <v>14</v>
      </c>
      <c r="C301" s="161">
        <v>11</v>
      </c>
      <c r="D301" s="182" t="s">
        <v>25</v>
      </c>
      <c r="E301" s="163">
        <v>3293</v>
      </c>
      <c r="F301" s="226" t="s">
        <v>124</v>
      </c>
      <c r="G301" s="220"/>
      <c r="H301" s="244">
        <v>56250</v>
      </c>
      <c r="I301" s="244"/>
      <c r="J301" s="244"/>
      <c r="K301" s="244">
        <f t="shared" si="25"/>
        <v>56250</v>
      </c>
    </row>
    <row r="302" spans="1:11" s="223" customFormat="1" ht="15" x14ac:dyDescent="0.2">
      <c r="A302" s="182" t="s">
        <v>647</v>
      </c>
      <c r="B302" s="160" t="s">
        <v>14</v>
      </c>
      <c r="C302" s="161">
        <v>11</v>
      </c>
      <c r="D302" s="182" t="s">
        <v>25</v>
      </c>
      <c r="E302" s="163">
        <v>3294</v>
      </c>
      <c r="F302" s="226" t="s">
        <v>611</v>
      </c>
      <c r="G302" s="220"/>
      <c r="H302" s="244">
        <v>405000</v>
      </c>
      <c r="I302" s="244"/>
      <c r="J302" s="244">
        <v>20000</v>
      </c>
      <c r="K302" s="244">
        <f t="shared" si="25"/>
        <v>425000</v>
      </c>
    </row>
    <row r="303" spans="1:11" s="223" customFormat="1" ht="15" x14ac:dyDescent="0.2">
      <c r="A303" s="182" t="s">
        <v>647</v>
      </c>
      <c r="B303" s="160" t="s">
        <v>14</v>
      </c>
      <c r="C303" s="161">
        <v>11</v>
      </c>
      <c r="D303" s="182" t="s">
        <v>25</v>
      </c>
      <c r="E303" s="163">
        <v>3295</v>
      </c>
      <c r="F303" s="226" t="s">
        <v>237</v>
      </c>
      <c r="G303" s="220"/>
      <c r="H303" s="244">
        <v>5000</v>
      </c>
      <c r="I303" s="244"/>
      <c r="J303" s="244"/>
      <c r="K303" s="244">
        <f t="shared" si="25"/>
        <v>5000</v>
      </c>
    </row>
    <row r="304" spans="1:11" s="223" customFormat="1" ht="15" x14ac:dyDescent="0.2">
      <c r="A304" s="182" t="s">
        <v>647</v>
      </c>
      <c r="B304" s="160" t="s">
        <v>14</v>
      </c>
      <c r="C304" s="161">
        <v>11</v>
      </c>
      <c r="D304" s="182" t="s">
        <v>25</v>
      </c>
      <c r="E304" s="163">
        <v>3299</v>
      </c>
      <c r="F304" s="226" t="s">
        <v>125</v>
      </c>
      <c r="G304" s="220"/>
      <c r="H304" s="244">
        <v>5000</v>
      </c>
      <c r="I304" s="244"/>
      <c r="J304" s="244"/>
      <c r="K304" s="244">
        <f t="shared" si="25"/>
        <v>5000</v>
      </c>
    </row>
    <row r="305" spans="1:11" s="223" customFormat="1" x14ac:dyDescent="0.2">
      <c r="A305" s="353" t="s">
        <v>647</v>
      </c>
      <c r="B305" s="299" t="s">
        <v>14</v>
      </c>
      <c r="C305" s="282">
        <v>11</v>
      </c>
      <c r="D305" s="282"/>
      <c r="E305" s="283">
        <v>34</v>
      </c>
      <c r="F305" s="284"/>
      <c r="G305" s="285"/>
      <c r="H305" s="286">
        <f>H306</f>
        <v>11000</v>
      </c>
      <c r="I305" s="286">
        <f>I306</f>
        <v>0</v>
      </c>
      <c r="J305" s="286">
        <f>J306</f>
        <v>0</v>
      </c>
      <c r="K305" s="286">
        <f t="shared" si="25"/>
        <v>11000</v>
      </c>
    </row>
    <row r="306" spans="1:11" s="243" customFormat="1" x14ac:dyDescent="0.2">
      <c r="A306" s="238" t="s">
        <v>647</v>
      </c>
      <c r="B306" s="247" t="s">
        <v>14</v>
      </c>
      <c r="C306" s="237">
        <v>11</v>
      </c>
      <c r="D306" s="238"/>
      <c r="E306" s="239">
        <v>343</v>
      </c>
      <c r="F306" s="240"/>
      <c r="G306" s="241"/>
      <c r="H306" s="246">
        <f>SUM(H307:H309)</f>
        <v>11000</v>
      </c>
      <c r="I306" s="246">
        <f>SUM(I307:I309)</f>
        <v>0</v>
      </c>
      <c r="J306" s="246">
        <f>SUM(J307:J309)</f>
        <v>0</v>
      </c>
      <c r="K306" s="246">
        <f t="shared" si="25"/>
        <v>11000</v>
      </c>
    </row>
    <row r="307" spans="1:11" s="223" customFormat="1" ht="15" x14ac:dyDescent="0.2">
      <c r="A307" s="182" t="s">
        <v>647</v>
      </c>
      <c r="B307" s="160" t="s">
        <v>14</v>
      </c>
      <c r="C307" s="161">
        <v>11</v>
      </c>
      <c r="D307" s="182" t="s">
        <v>25</v>
      </c>
      <c r="E307" s="163">
        <v>3431</v>
      </c>
      <c r="F307" s="226" t="s">
        <v>153</v>
      </c>
      <c r="G307" s="220"/>
      <c r="H307" s="244">
        <v>5000</v>
      </c>
      <c r="I307" s="244"/>
      <c r="J307" s="244"/>
      <c r="K307" s="244">
        <f t="shared" si="25"/>
        <v>5000</v>
      </c>
    </row>
    <row r="308" spans="1:11" s="223" customFormat="1" ht="15" x14ac:dyDescent="0.2">
      <c r="A308" s="182" t="s">
        <v>647</v>
      </c>
      <c r="B308" s="160" t="s">
        <v>14</v>
      </c>
      <c r="C308" s="161">
        <v>11</v>
      </c>
      <c r="D308" s="182" t="s">
        <v>25</v>
      </c>
      <c r="E308" s="163">
        <v>3433</v>
      </c>
      <c r="F308" s="226" t="s">
        <v>126</v>
      </c>
      <c r="G308" s="220"/>
      <c r="H308" s="244">
        <v>5000</v>
      </c>
      <c r="I308" s="244"/>
      <c r="J308" s="244"/>
      <c r="K308" s="244">
        <f t="shared" si="25"/>
        <v>5000</v>
      </c>
    </row>
    <row r="309" spans="1:11" s="223" customFormat="1" ht="15" x14ac:dyDescent="0.2">
      <c r="A309" s="146" t="s">
        <v>647</v>
      </c>
      <c r="B309" s="144" t="s">
        <v>14</v>
      </c>
      <c r="C309" s="145">
        <v>11</v>
      </c>
      <c r="D309" s="146" t="s">
        <v>25</v>
      </c>
      <c r="E309" s="173">
        <v>3434</v>
      </c>
      <c r="F309" s="226" t="s">
        <v>127</v>
      </c>
      <c r="G309" s="220"/>
      <c r="H309" s="244">
        <v>1000</v>
      </c>
      <c r="I309" s="244"/>
      <c r="J309" s="244"/>
      <c r="K309" s="244">
        <f t="shared" si="25"/>
        <v>1000</v>
      </c>
    </row>
    <row r="310" spans="1:11" s="223" customFormat="1" x14ac:dyDescent="0.2">
      <c r="A310" s="353" t="s">
        <v>647</v>
      </c>
      <c r="B310" s="299" t="s">
        <v>14</v>
      </c>
      <c r="C310" s="282">
        <v>11</v>
      </c>
      <c r="D310" s="282"/>
      <c r="E310" s="283">
        <v>37</v>
      </c>
      <c r="F310" s="284"/>
      <c r="G310" s="285"/>
      <c r="H310" s="286">
        <f>H311</f>
        <v>230000</v>
      </c>
      <c r="I310" s="286">
        <f>I311</f>
        <v>0</v>
      </c>
      <c r="J310" s="286">
        <f>J311</f>
        <v>0</v>
      </c>
      <c r="K310" s="286">
        <f t="shared" si="25"/>
        <v>230000</v>
      </c>
    </row>
    <row r="311" spans="1:11" s="243" customFormat="1" x14ac:dyDescent="0.2">
      <c r="A311" s="238" t="s">
        <v>647</v>
      </c>
      <c r="B311" s="247" t="s">
        <v>14</v>
      </c>
      <c r="C311" s="237">
        <v>11</v>
      </c>
      <c r="D311" s="238"/>
      <c r="E311" s="239">
        <v>372</v>
      </c>
      <c r="F311" s="240"/>
      <c r="G311" s="241"/>
      <c r="H311" s="246">
        <f>SUM(H312:H313)</f>
        <v>230000</v>
      </c>
      <c r="I311" s="246">
        <f>SUM(I312:I313)</f>
        <v>0</v>
      </c>
      <c r="J311" s="246">
        <f>SUM(J312:J313)</f>
        <v>0</v>
      </c>
      <c r="K311" s="246">
        <f t="shared" si="25"/>
        <v>230000</v>
      </c>
    </row>
    <row r="312" spans="1:11" s="223" customFormat="1" ht="15" x14ac:dyDescent="0.2">
      <c r="A312" s="182" t="s">
        <v>647</v>
      </c>
      <c r="B312" s="160" t="s">
        <v>14</v>
      </c>
      <c r="C312" s="161">
        <v>11</v>
      </c>
      <c r="D312" s="182" t="s">
        <v>25</v>
      </c>
      <c r="E312" s="163">
        <v>3721</v>
      </c>
      <c r="F312" s="226" t="s">
        <v>149</v>
      </c>
      <c r="G312" s="220"/>
      <c r="H312" s="244">
        <v>130000</v>
      </c>
      <c r="I312" s="244"/>
      <c r="J312" s="244"/>
      <c r="K312" s="244">
        <f t="shared" si="25"/>
        <v>130000</v>
      </c>
    </row>
    <row r="313" spans="1:11" s="223" customFormat="1" ht="15" x14ac:dyDescent="0.2">
      <c r="A313" s="182" t="s">
        <v>647</v>
      </c>
      <c r="B313" s="160" t="s">
        <v>14</v>
      </c>
      <c r="C313" s="161">
        <v>11</v>
      </c>
      <c r="D313" s="182" t="s">
        <v>25</v>
      </c>
      <c r="E313" s="163">
        <v>3722</v>
      </c>
      <c r="F313" s="226" t="s">
        <v>609</v>
      </c>
      <c r="G313" s="220"/>
      <c r="H313" s="244">
        <v>100000</v>
      </c>
      <c r="I313" s="244"/>
      <c r="J313" s="244"/>
      <c r="K313" s="244">
        <f t="shared" si="25"/>
        <v>100000</v>
      </c>
    </row>
    <row r="314" spans="1:11" s="223" customFormat="1" x14ac:dyDescent="0.2">
      <c r="A314" s="353" t="s">
        <v>647</v>
      </c>
      <c r="B314" s="299" t="s">
        <v>14</v>
      </c>
      <c r="C314" s="282">
        <v>11</v>
      </c>
      <c r="D314" s="282"/>
      <c r="E314" s="283">
        <v>41</v>
      </c>
      <c r="F314" s="284"/>
      <c r="G314" s="285"/>
      <c r="H314" s="286">
        <f>H315</f>
        <v>760000</v>
      </c>
      <c r="I314" s="286">
        <f>I315</f>
        <v>0</v>
      </c>
      <c r="J314" s="286">
        <f>J315</f>
        <v>0</v>
      </c>
      <c r="K314" s="286">
        <f t="shared" si="25"/>
        <v>760000</v>
      </c>
    </row>
    <row r="315" spans="1:11" s="243" customFormat="1" x14ac:dyDescent="0.2">
      <c r="A315" s="238" t="s">
        <v>647</v>
      </c>
      <c r="B315" s="247" t="s">
        <v>14</v>
      </c>
      <c r="C315" s="237">
        <v>11</v>
      </c>
      <c r="D315" s="238"/>
      <c r="E315" s="239">
        <v>412</v>
      </c>
      <c r="F315" s="240"/>
      <c r="G315" s="241"/>
      <c r="H315" s="246">
        <f>H316+H317</f>
        <v>760000</v>
      </c>
      <c r="I315" s="246">
        <f>I316+I317</f>
        <v>0</v>
      </c>
      <c r="J315" s="246">
        <f>J316+J317</f>
        <v>0</v>
      </c>
      <c r="K315" s="246">
        <f t="shared" si="25"/>
        <v>760000</v>
      </c>
    </row>
    <row r="316" spans="1:11" s="223" customFormat="1" ht="15" x14ac:dyDescent="0.2">
      <c r="A316" s="182" t="s">
        <v>647</v>
      </c>
      <c r="B316" s="160" t="s">
        <v>14</v>
      </c>
      <c r="C316" s="161">
        <v>11</v>
      </c>
      <c r="D316" s="182" t="s">
        <v>25</v>
      </c>
      <c r="E316" s="163">
        <v>4123</v>
      </c>
      <c r="F316" s="226" t="s">
        <v>133</v>
      </c>
      <c r="G316" s="220"/>
      <c r="H316" s="244">
        <v>560000</v>
      </c>
      <c r="I316" s="244"/>
      <c r="J316" s="244"/>
      <c r="K316" s="244">
        <f t="shared" si="25"/>
        <v>560000</v>
      </c>
    </row>
    <row r="317" spans="1:11" s="223" customFormat="1" ht="15" x14ac:dyDescent="0.2">
      <c r="A317" s="182" t="s">
        <v>647</v>
      </c>
      <c r="B317" s="160" t="s">
        <v>14</v>
      </c>
      <c r="C317" s="161">
        <v>11</v>
      </c>
      <c r="D317" s="182" t="s">
        <v>25</v>
      </c>
      <c r="E317" s="163">
        <v>4126</v>
      </c>
      <c r="F317" s="226" t="s">
        <v>4</v>
      </c>
      <c r="G317" s="220"/>
      <c r="H317" s="244">
        <v>200000</v>
      </c>
      <c r="I317" s="244"/>
      <c r="J317" s="244"/>
      <c r="K317" s="244">
        <f t="shared" si="25"/>
        <v>200000</v>
      </c>
    </row>
    <row r="318" spans="1:11" s="223" customFormat="1" x14ac:dyDescent="0.2">
      <c r="A318" s="353" t="s">
        <v>647</v>
      </c>
      <c r="B318" s="299" t="s">
        <v>14</v>
      </c>
      <c r="C318" s="282">
        <v>11</v>
      </c>
      <c r="D318" s="282"/>
      <c r="E318" s="283">
        <v>42</v>
      </c>
      <c r="F318" s="284"/>
      <c r="G318" s="285"/>
      <c r="H318" s="286">
        <f>H319+H324</f>
        <v>4275000</v>
      </c>
      <c r="I318" s="286">
        <f>I319+I324</f>
        <v>0</v>
      </c>
      <c r="J318" s="286">
        <f>J319+J324</f>
        <v>20000</v>
      </c>
      <c r="K318" s="286">
        <f t="shared" si="25"/>
        <v>4295000</v>
      </c>
    </row>
    <row r="319" spans="1:11" s="243" customFormat="1" x14ac:dyDescent="0.2">
      <c r="A319" s="238" t="s">
        <v>647</v>
      </c>
      <c r="B319" s="247" t="s">
        <v>14</v>
      </c>
      <c r="C319" s="237">
        <v>11</v>
      </c>
      <c r="D319" s="238"/>
      <c r="E319" s="239">
        <v>422</v>
      </c>
      <c r="F319" s="240"/>
      <c r="G319" s="241"/>
      <c r="H319" s="246">
        <f>H320+H321+H322+H323</f>
        <v>1675000</v>
      </c>
      <c r="I319" s="246">
        <f>I320+I321+I322+I323</f>
        <v>0</v>
      </c>
      <c r="J319" s="246">
        <f>J320+J321+J322+J323</f>
        <v>20000</v>
      </c>
      <c r="K319" s="246">
        <f t="shared" si="25"/>
        <v>1695000</v>
      </c>
    </row>
    <row r="320" spans="1:11" s="223" customFormat="1" ht="15" x14ac:dyDescent="0.2">
      <c r="A320" s="182" t="s">
        <v>647</v>
      </c>
      <c r="B320" s="160" t="s">
        <v>14</v>
      </c>
      <c r="C320" s="161">
        <v>11</v>
      </c>
      <c r="D320" s="182" t="s">
        <v>25</v>
      </c>
      <c r="E320" s="163">
        <v>4221</v>
      </c>
      <c r="F320" s="226" t="s">
        <v>129</v>
      </c>
      <c r="G320" s="220"/>
      <c r="H320" s="244">
        <v>1200000</v>
      </c>
      <c r="I320" s="244"/>
      <c r="J320" s="244"/>
      <c r="K320" s="244">
        <f t="shared" si="25"/>
        <v>1200000</v>
      </c>
    </row>
    <row r="321" spans="1:11" s="223" customFormat="1" ht="15" x14ac:dyDescent="0.2">
      <c r="A321" s="182" t="s">
        <v>647</v>
      </c>
      <c r="B321" s="160" t="s">
        <v>14</v>
      </c>
      <c r="C321" s="161">
        <v>11</v>
      </c>
      <c r="D321" s="182" t="s">
        <v>25</v>
      </c>
      <c r="E321" s="163">
        <v>4222</v>
      </c>
      <c r="F321" s="226" t="s">
        <v>130</v>
      </c>
      <c r="G321" s="220"/>
      <c r="H321" s="244">
        <v>150000</v>
      </c>
      <c r="I321" s="244"/>
      <c r="J321" s="244">
        <v>20000</v>
      </c>
      <c r="K321" s="244">
        <f t="shared" si="25"/>
        <v>170000</v>
      </c>
    </row>
    <row r="322" spans="1:11" s="223" customFormat="1" ht="15" x14ac:dyDescent="0.2">
      <c r="A322" s="182" t="s">
        <v>647</v>
      </c>
      <c r="B322" s="160" t="s">
        <v>14</v>
      </c>
      <c r="C322" s="161">
        <v>11</v>
      </c>
      <c r="D322" s="182" t="s">
        <v>25</v>
      </c>
      <c r="E322" s="163">
        <v>4223</v>
      </c>
      <c r="F322" s="226" t="s">
        <v>131</v>
      </c>
      <c r="G322" s="220"/>
      <c r="H322" s="244">
        <v>275000</v>
      </c>
      <c r="I322" s="244"/>
      <c r="J322" s="244"/>
      <c r="K322" s="244">
        <f t="shared" si="25"/>
        <v>275000</v>
      </c>
    </row>
    <row r="323" spans="1:11" s="223" customFormat="1" ht="15" x14ac:dyDescent="0.2">
      <c r="A323" s="182" t="s">
        <v>647</v>
      </c>
      <c r="B323" s="160" t="s">
        <v>14</v>
      </c>
      <c r="C323" s="161">
        <v>11</v>
      </c>
      <c r="D323" s="182" t="s">
        <v>25</v>
      </c>
      <c r="E323" s="163">
        <v>4227</v>
      </c>
      <c r="F323" s="226" t="s">
        <v>132</v>
      </c>
      <c r="G323" s="220"/>
      <c r="H323" s="244">
        <v>50000</v>
      </c>
      <c r="I323" s="244"/>
      <c r="J323" s="244"/>
      <c r="K323" s="244">
        <f t="shared" si="25"/>
        <v>50000</v>
      </c>
    </row>
    <row r="324" spans="1:11" s="243" customFormat="1" x14ac:dyDescent="0.2">
      <c r="A324" s="238" t="s">
        <v>647</v>
      </c>
      <c r="B324" s="247" t="s">
        <v>14</v>
      </c>
      <c r="C324" s="237">
        <v>11</v>
      </c>
      <c r="D324" s="238"/>
      <c r="E324" s="239">
        <v>426</v>
      </c>
      <c r="F324" s="240"/>
      <c r="G324" s="241"/>
      <c r="H324" s="246">
        <f>H325</f>
        <v>2600000</v>
      </c>
      <c r="I324" s="246">
        <f>I325</f>
        <v>0</v>
      </c>
      <c r="J324" s="246">
        <f>J325</f>
        <v>0</v>
      </c>
      <c r="K324" s="246">
        <f t="shared" si="25"/>
        <v>2600000</v>
      </c>
    </row>
    <row r="325" spans="1:11" s="223" customFormat="1" ht="15" x14ac:dyDescent="0.2">
      <c r="A325" s="182" t="s">
        <v>647</v>
      </c>
      <c r="B325" s="160" t="s">
        <v>14</v>
      </c>
      <c r="C325" s="161">
        <v>11</v>
      </c>
      <c r="D325" s="182" t="s">
        <v>25</v>
      </c>
      <c r="E325" s="163">
        <v>4262</v>
      </c>
      <c r="F325" s="226" t="s">
        <v>135</v>
      </c>
      <c r="G325" s="220"/>
      <c r="H325" s="244">
        <v>2600000</v>
      </c>
      <c r="I325" s="244"/>
      <c r="J325" s="244"/>
      <c r="K325" s="244">
        <f t="shared" si="25"/>
        <v>2600000</v>
      </c>
    </row>
    <row r="326" spans="1:11" s="223" customFormat="1" x14ac:dyDescent="0.2">
      <c r="A326" s="353" t="s">
        <v>647</v>
      </c>
      <c r="B326" s="299" t="s">
        <v>14</v>
      </c>
      <c r="C326" s="282">
        <v>11</v>
      </c>
      <c r="D326" s="282"/>
      <c r="E326" s="283">
        <v>45</v>
      </c>
      <c r="F326" s="284"/>
      <c r="G326" s="285"/>
      <c r="H326" s="286">
        <f>H327+H329</f>
        <v>4300000</v>
      </c>
      <c r="I326" s="286">
        <f>I327+I329</f>
        <v>0</v>
      </c>
      <c r="J326" s="286">
        <f>J327+J329</f>
        <v>0</v>
      </c>
      <c r="K326" s="286">
        <f t="shared" si="25"/>
        <v>4300000</v>
      </c>
    </row>
    <row r="327" spans="1:11" s="243" customFormat="1" x14ac:dyDescent="0.2">
      <c r="A327" s="238" t="s">
        <v>647</v>
      </c>
      <c r="B327" s="247" t="s">
        <v>14</v>
      </c>
      <c r="C327" s="237">
        <v>11</v>
      </c>
      <c r="D327" s="238"/>
      <c r="E327" s="239">
        <v>451</v>
      </c>
      <c r="F327" s="240"/>
      <c r="G327" s="241"/>
      <c r="H327" s="246">
        <f>H328</f>
        <v>4100000</v>
      </c>
      <c r="I327" s="246">
        <f>I328</f>
        <v>0</v>
      </c>
      <c r="J327" s="246">
        <f>J328</f>
        <v>0</v>
      </c>
      <c r="K327" s="246">
        <f t="shared" si="25"/>
        <v>4100000</v>
      </c>
    </row>
    <row r="328" spans="1:11" s="223" customFormat="1" ht="15" x14ac:dyDescent="0.2">
      <c r="A328" s="182" t="s">
        <v>647</v>
      </c>
      <c r="B328" s="160" t="s">
        <v>14</v>
      </c>
      <c r="C328" s="161">
        <v>11</v>
      </c>
      <c r="D328" s="182" t="s">
        <v>25</v>
      </c>
      <c r="E328" s="163">
        <v>4511</v>
      </c>
      <c r="F328" s="226" t="s">
        <v>136</v>
      </c>
      <c r="G328" s="220"/>
      <c r="H328" s="244">
        <v>4100000</v>
      </c>
      <c r="I328" s="244"/>
      <c r="J328" s="244"/>
      <c r="K328" s="244">
        <f t="shared" ref="K328:K391" si="26">H328-I328+J328</f>
        <v>4100000</v>
      </c>
    </row>
    <row r="329" spans="1:11" s="243" customFormat="1" x14ac:dyDescent="0.2">
      <c r="A329" s="206" t="s">
        <v>647</v>
      </c>
      <c r="B329" s="202" t="s">
        <v>14</v>
      </c>
      <c r="C329" s="250">
        <v>11</v>
      </c>
      <c r="D329" s="206"/>
      <c r="E329" s="252">
        <v>453</v>
      </c>
      <c r="F329" s="229"/>
      <c r="G329" s="220"/>
      <c r="H329" s="246">
        <f>H330</f>
        <v>200000</v>
      </c>
      <c r="I329" s="246">
        <f>I330</f>
        <v>0</v>
      </c>
      <c r="J329" s="246">
        <f>J330</f>
        <v>0</v>
      </c>
      <c r="K329" s="246">
        <f t="shared" si="26"/>
        <v>200000</v>
      </c>
    </row>
    <row r="330" spans="1:11" s="243" customFormat="1" x14ac:dyDescent="0.2">
      <c r="A330" s="146" t="s">
        <v>647</v>
      </c>
      <c r="B330" s="144" t="s">
        <v>14</v>
      </c>
      <c r="C330" s="145">
        <v>11</v>
      </c>
      <c r="D330" s="146" t="s">
        <v>25</v>
      </c>
      <c r="E330" s="173">
        <v>4531</v>
      </c>
      <c r="F330" s="226" t="s">
        <v>145</v>
      </c>
      <c r="G330" s="220"/>
      <c r="H330" s="244">
        <v>200000</v>
      </c>
      <c r="I330" s="244"/>
      <c r="J330" s="244"/>
      <c r="K330" s="244">
        <f t="shared" si="26"/>
        <v>200000</v>
      </c>
    </row>
    <row r="331" spans="1:11" x14ac:dyDescent="0.2">
      <c r="A331" s="353" t="s">
        <v>647</v>
      </c>
      <c r="B331" s="299" t="s">
        <v>14</v>
      </c>
      <c r="C331" s="282">
        <v>31</v>
      </c>
      <c r="D331" s="282"/>
      <c r="E331" s="283">
        <v>32</v>
      </c>
      <c r="F331" s="284"/>
      <c r="G331" s="285"/>
      <c r="H331" s="286">
        <f>H332</f>
        <v>3000</v>
      </c>
      <c r="I331" s="286">
        <f>I332</f>
        <v>0</v>
      </c>
      <c r="J331" s="286">
        <f>J332</f>
        <v>0</v>
      </c>
      <c r="K331" s="286">
        <f t="shared" si="26"/>
        <v>3000</v>
      </c>
    </row>
    <row r="332" spans="1:11" x14ac:dyDescent="0.2">
      <c r="A332" s="238" t="s">
        <v>647</v>
      </c>
      <c r="B332" s="247" t="s">
        <v>14</v>
      </c>
      <c r="C332" s="237">
        <v>31</v>
      </c>
      <c r="D332" s="238"/>
      <c r="E332" s="239">
        <v>329</v>
      </c>
      <c r="F332" s="240"/>
      <c r="G332" s="241"/>
      <c r="H332" s="246">
        <f>SUM(H333)</f>
        <v>3000</v>
      </c>
      <c r="I332" s="246">
        <f>SUM(I333)</f>
        <v>0</v>
      </c>
      <c r="J332" s="246">
        <f>SUM(J333)</f>
        <v>0</v>
      </c>
      <c r="K332" s="246">
        <f t="shared" si="26"/>
        <v>3000</v>
      </c>
    </row>
    <row r="333" spans="1:11" s="166" customFormat="1" ht="30" x14ac:dyDescent="0.2">
      <c r="A333" s="182" t="s">
        <v>647</v>
      </c>
      <c r="B333" s="160" t="s">
        <v>14</v>
      </c>
      <c r="C333" s="161">
        <v>31</v>
      </c>
      <c r="D333" s="182" t="s">
        <v>25</v>
      </c>
      <c r="E333" s="163">
        <v>3291</v>
      </c>
      <c r="F333" s="226" t="s">
        <v>152</v>
      </c>
      <c r="G333" s="220"/>
      <c r="H333" s="222">
        <v>3000</v>
      </c>
      <c r="I333" s="222"/>
      <c r="J333" s="222"/>
      <c r="K333" s="222">
        <f t="shared" si="26"/>
        <v>3000</v>
      </c>
    </row>
    <row r="334" spans="1:11" s="223" customFormat="1" x14ac:dyDescent="0.2">
      <c r="A334" s="353" t="s">
        <v>647</v>
      </c>
      <c r="B334" s="299" t="s">
        <v>14</v>
      </c>
      <c r="C334" s="282">
        <v>43</v>
      </c>
      <c r="D334" s="282"/>
      <c r="E334" s="283">
        <v>32</v>
      </c>
      <c r="F334" s="284"/>
      <c r="G334" s="285"/>
      <c r="H334" s="286">
        <f>H335+H337+H342</f>
        <v>24925000</v>
      </c>
      <c r="I334" s="286">
        <f>I335+I337+I342</f>
        <v>0</v>
      </c>
      <c r="J334" s="286">
        <f>J335+J337+J342</f>
        <v>0</v>
      </c>
      <c r="K334" s="286">
        <f t="shared" si="26"/>
        <v>24925000</v>
      </c>
    </row>
    <row r="335" spans="1:11" x14ac:dyDescent="0.2">
      <c r="A335" s="206" t="s">
        <v>647</v>
      </c>
      <c r="B335" s="202" t="s">
        <v>14</v>
      </c>
      <c r="C335" s="250">
        <v>43</v>
      </c>
      <c r="D335" s="206"/>
      <c r="E335" s="252">
        <v>321</v>
      </c>
      <c r="F335" s="229"/>
      <c r="G335" s="220"/>
      <c r="H335" s="246">
        <f>H336</f>
        <v>400000</v>
      </c>
      <c r="I335" s="246">
        <f>I336</f>
        <v>0</v>
      </c>
      <c r="J335" s="246">
        <f>J336</f>
        <v>0</v>
      </c>
      <c r="K335" s="246">
        <f t="shared" si="26"/>
        <v>400000</v>
      </c>
    </row>
    <row r="336" spans="1:11" s="166" customFormat="1" ht="15" x14ac:dyDescent="0.2">
      <c r="A336" s="146" t="s">
        <v>647</v>
      </c>
      <c r="B336" s="144" t="s">
        <v>14</v>
      </c>
      <c r="C336" s="145">
        <v>43</v>
      </c>
      <c r="D336" s="146" t="s">
        <v>25</v>
      </c>
      <c r="E336" s="173">
        <v>3213</v>
      </c>
      <c r="F336" s="226" t="s">
        <v>112</v>
      </c>
      <c r="G336" s="220"/>
      <c r="H336" s="222">
        <v>400000</v>
      </c>
      <c r="I336" s="222"/>
      <c r="J336" s="222"/>
      <c r="K336" s="222">
        <f t="shared" si="26"/>
        <v>400000</v>
      </c>
    </row>
    <row r="337" spans="1:11" s="223" customFormat="1" x14ac:dyDescent="0.2">
      <c r="A337" s="206" t="s">
        <v>647</v>
      </c>
      <c r="B337" s="202" t="s">
        <v>14</v>
      </c>
      <c r="C337" s="250">
        <v>43</v>
      </c>
      <c r="D337" s="206"/>
      <c r="E337" s="252">
        <v>323</v>
      </c>
      <c r="F337" s="229"/>
      <c r="G337" s="220"/>
      <c r="H337" s="246">
        <f>SUM(H338:H341)</f>
        <v>14425000</v>
      </c>
      <c r="I337" s="246">
        <f>SUM(I338:I341)</f>
        <v>0</v>
      </c>
      <c r="J337" s="246">
        <f>SUM(J338:J341)</f>
        <v>0</v>
      </c>
      <c r="K337" s="246">
        <f t="shared" si="26"/>
        <v>14425000</v>
      </c>
    </row>
    <row r="338" spans="1:11" s="166" customFormat="1" ht="15" x14ac:dyDescent="0.2">
      <c r="A338" s="146" t="s">
        <v>647</v>
      </c>
      <c r="B338" s="144" t="s">
        <v>14</v>
      </c>
      <c r="C338" s="145">
        <v>43</v>
      </c>
      <c r="D338" s="146" t="s">
        <v>25</v>
      </c>
      <c r="E338" s="173">
        <v>3232</v>
      </c>
      <c r="F338" s="226" t="s">
        <v>118</v>
      </c>
      <c r="G338" s="220"/>
      <c r="H338" s="222">
        <v>10000000</v>
      </c>
      <c r="I338" s="222"/>
      <c r="J338" s="222"/>
      <c r="K338" s="222">
        <f t="shared" si="26"/>
        <v>10000000</v>
      </c>
    </row>
    <row r="339" spans="1:11" s="166" customFormat="1" ht="15" x14ac:dyDescent="0.2">
      <c r="A339" s="146" t="s">
        <v>647</v>
      </c>
      <c r="B339" s="144" t="s">
        <v>14</v>
      </c>
      <c r="C339" s="145">
        <v>43</v>
      </c>
      <c r="D339" s="146" t="s">
        <v>25</v>
      </c>
      <c r="E339" s="173">
        <v>3235</v>
      </c>
      <c r="F339" s="226" t="s">
        <v>42</v>
      </c>
      <c r="G339" s="220"/>
      <c r="H339" s="222">
        <v>125000</v>
      </c>
      <c r="I339" s="222"/>
      <c r="J339" s="222"/>
      <c r="K339" s="222">
        <f t="shared" si="26"/>
        <v>125000</v>
      </c>
    </row>
    <row r="340" spans="1:11" s="167" customFormat="1" x14ac:dyDescent="0.2">
      <c r="A340" s="146" t="s">
        <v>647</v>
      </c>
      <c r="B340" s="144" t="s">
        <v>14</v>
      </c>
      <c r="C340" s="145">
        <v>43</v>
      </c>
      <c r="D340" s="146" t="s">
        <v>25</v>
      </c>
      <c r="E340" s="173">
        <v>3237</v>
      </c>
      <c r="F340" s="226" t="s">
        <v>36</v>
      </c>
      <c r="G340" s="220"/>
      <c r="H340" s="222">
        <v>300000</v>
      </c>
      <c r="I340" s="222"/>
      <c r="J340" s="222"/>
      <c r="K340" s="222">
        <f t="shared" si="26"/>
        <v>300000</v>
      </c>
    </row>
    <row r="341" spans="1:11" s="223" customFormat="1" ht="15" x14ac:dyDescent="0.2">
      <c r="A341" s="146" t="s">
        <v>647</v>
      </c>
      <c r="B341" s="144" t="s">
        <v>14</v>
      </c>
      <c r="C341" s="145">
        <v>43</v>
      </c>
      <c r="D341" s="146" t="s">
        <v>25</v>
      </c>
      <c r="E341" s="173">
        <v>3238</v>
      </c>
      <c r="F341" s="226" t="s">
        <v>122</v>
      </c>
      <c r="G341" s="220"/>
      <c r="H341" s="222">
        <v>4000000</v>
      </c>
      <c r="I341" s="222"/>
      <c r="J341" s="222"/>
      <c r="K341" s="222">
        <f t="shared" si="26"/>
        <v>4000000</v>
      </c>
    </row>
    <row r="342" spans="1:11" x14ac:dyDescent="0.2">
      <c r="A342" s="238" t="s">
        <v>647</v>
      </c>
      <c r="B342" s="247" t="s">
        <v>14</v>
      </c>
      <c r="C342" s="237">
        <v>43</v>
      </c>
      <c r="D342" s="238"/>
      <c r="E342" s="239">
        <v>329</v>
      </c>
      <c r="F342" s="240"/>
      <c r="G342" s="241"/>
      <c r="H342" s="246">
        <f>SUM(H343:H344)</f>
        <v>10100000</v>
      </c>
      <c r="I342" s="246">
        <f>SUM(I343:I344)</f>
        <v>0</v>
      </c>
      <c r="J342" s="246">
        <f>SUM(J343:J344)</f>
        <v>0</v>
      </c>
      <c r="K342" s="246">
        <f t="shared" si="26"/>
        <v>10100000</v>
      </c>
    </row>
    <row r="343" spans="1:11" ht="30" x14ac:dyDescent="0.2">
      <c r="A343" s="182" t="s">
        <v>647</v>
      </c>
      <c r="B343" s="160" t="s">
        <v>14</v>
      </c>
      <c r="C343" s="161">
        <v>43</v>
      </c>
      <c r="D343" s="182" t="s">
        <v>25</v>
      </c>
      <c r="E343" s="163">
        <v>3291</v>
      </c>
      <c r="F343" s="226" t="s">
        <v>152</v>
      </c>
      <c r="G343" s="220"/>
      <c r="H343" s="222">
        <v>10000000</v>
      </c>
      <c r="I343" s="222"/>
      <c r="J343" s="222"/>
      <c r="K343" s="222">
        <f t="shared" si="26"/>
        <v>10000000</v>
      </c>
    </row>
    <row r="344" spans="1:11" s="152" customFormat="1" x14ac:dyDescent="0.2">
      <c r="A344" s="182" t="s">
        <v>647</v>
      </c>
      <c r="B344" s="160" t="s">
        <v>14</v>
      </c>
      <c r="C344" s="161">
        <v>43</v>
      </c>
      <c r="D344" s="182" t="s">
        <v>25</v>
      </c>
      <c r="E344" s="163">
        <v>3292</v>
      </c>
      <c r="F344" s="226" t="s">
        <v>123</v>
      </c>
      <c r="G344" s="220"/>
      <c r="H344" s="222">
        <v>100000</v>
      </c>
      <c r="I344" s="222"/>
      <c r="J344" s="222"/>
      <c r="K344" s="222">
        <f t="shared" si="26"/>
        <v>100000</v>
      </c>
    </row>
    <row r="345" spans="1:11" s="243" customFormat="1" x14ac:dyDescent="0.2">
      <c r="A345" s="353" t="s">
        <v>647</v>
      </c>
      <c r="B345" s="299" t="s">
        <v>14</v>
      </c>
      <c r="C345" s="282">
        <v>43</v>
      </c>
      <c r="D345" s="282"/>
      <c r="E345" s="283">
        <v>41</v>
      </c>
      <c r="F345" s="284"/>
      <c r="G345" s="285"/>
      <c r="H345" s="286">
        <f>H346</f>
        <v>425000</v>
      </c>
      <c r="I345" s="286">
        <f>I346</f>
        <v>0</v>
      </c>
      <c r="J345" s="286">
        <f>J346</f>
        <v>0</v>
      </c>
      <c r="K345" s="286">
        <f t="shared" si="26"/>
        <v>425000</v>
      </c>
    </row>
    <row r="346" spans="1:11" x14ac:dyDescent="0.2">
      <c r="A346" s="206" t="s">
        <v>647</v>
      </c>
      <c r="B346" s="202" t="s">
        <v>14</v>
      </c>
      <c r="C346" s="250">
        <v>43</v>
      </c>
      <c r="D346" s="206"/>
      <c r="E346" s="252">
        <v>412</v>
      </c>
      <c r="F346" s="229"/>
      <c r="G346" s="220"/>
      <c r="H346" s="246">
        <f>H348+H347</f>
        <v>425000</v>
      </c>
      <c r="I346" s="246">
        <f>I348+I347</f>
        <v>0</v>
      </c>
      <c r="J346" s="246">
        <f>J348+J347</f>
        <v>0</v>
      </c>
      <c r="K346" s="246">
        <f t="shared" si="26"/>
        <v>425000</v>
      </c>
    </row>
    <row r="347" spans="1:11" ht="15" x14ac:dyDescent="0.2">
      <c r="A347" s="146" t="s">
        <v>647</v>
      </c>
      <c r="B347" s="144" t="s">
        <v>14</v>
      </c>
      <c r="C347" s="145">
        <v>43</v>
      </c>
      <c r="D347" s="146" t="s">
        <v>25</v>
      </c>
      <c r="E347" s="173">
        <v>4123</v>
      </c>
      <c r="F347" s="226" t="s">
        <v>133</v>
      </c>
      <c r="G347" s="220"/>
      <c r="H347" s="221">
        <v>225000</v>
      </c>
      <c r="I347" s="221"/>
      <c r="J347" s="221"/>
      <c r="K347" s="221">
        <f t="shared" si="26"/>
        <v>225000</v>
      </c>
    </row>
    <row r="348" spans="1:11" s="152" customFormat="1" x14ac:dyDescent="0.2">
      <c r="A348" s="146" t="s">
        <v>647</v>
      </c>
      <c r="B348" s="144" t="s">
        <v>14</v>
      </c>
      <c r="C348" s="145">
        <v>43</v>
      </c>
      <c r="D348" s="146" t="s">
        <v>25</v>
      </c>
      <c r="E348" s="173">
        <v>4126</v>
      </c>
      <c r="F348" s="226" t="s">
        <v>4</v>
      </c>
      <c r="G348" s="220"/>
      <c r="H348" s="222">
        <v>200000</v>
      </c>
      <c r="I348" s="222"/>
      <c r="J348" s="222"/>
      <c r="K348" s="222">
        <f t="shared" si="26"/>
        <v>200000</v>
      </c>
    </row>
    <row r="349" spans="1:11" s="243" customFormat="1" x14ac:dyDescent="0.2">
      <c r="A349" s="353" t="s">
        <v>647</v>
      </c>
      <c r="B349" s="299" t="s">
        <v>14</v>
      </c>
      <c r="C349" s="282">
        <v>43</v>
      </c>
      <c r="D349" s="282"/>
      <c r="E349" s="283">
        <v>42</v>
      </c>
      <c r="F349" s="284"/>
      <c r="G349" s="285"/>
      <c r="H349" s="286">
        <f>H350+H354</f>
        <v>2947500</v>
      </c>
      <c r="I349" s="286">
        <f>I350+I354</f>
        <v>0</v>
      </c>
      <c r="J349" s="286">
        <f>J350+J354</f>
        <v>0</v>
      </c>
      <c r="K349" s="286">
        <f t="shared" si="26"/>
        <v>2947500</v>
      </c>
    </row>
    <row r="350" spans="1:11" x14ac:dyDescent="0.2">
      <c r="A350" s="206" t="s">
        <v>647</v>
      </c>
      <c r="B350" s="202" t="s">
        <v>14</v>
      </c>
      <c r="C350" s="250">
        <v>43</v>
      </c>
      <c r="D350" s="206"/>
      <c r="E350" s="252">
        <v>422</v>
      </c>
      <c r="F350" s="229"/>
      <c r="G350" s="220"/>
      <c r="H350" s="246">
        <f>SUM(H351:H353)</f>
        <v>917500</v>
      </c>
      <c r="I350" s="246">
        <f>SUM(I351:I353)</f>
        <v>0</v>
      </c>
      <c r="J350" s="246">
        <f>SUM(J351:J353)</f>
        <v>0</v>
      </c>
      <c r="K350" s="246">
        <f t="shared" si="26"/>
        <v>917500</v>
      </c>
    </row>
    <row r="351" spans="1:11" ht="15" x14ac:dyDescent="0.2">
      <c r="A351" s="146" t="s">
        <v>647</v>
      </c>
      <c r="B351" s="144" t="s">
        <v>14</v>
      </c>
      <c r="C351" s="145">
        <v>43</v>
      </c>
      <c r="D351" s="146" t="s">
        <v>25</v>
      </c>
      <c r="E351" s="173">
        <v>4221</v>
      </c>
      <c r="F351" s="226" t="s">
        <v>129</v>
      </c>
      <c r="G351" s="220"/>
      <c r="H351" s="222">
        <v>567500</v>
      </c>
      <c r="I351" s="222"/>
      <c r="J351" s="222"/>
      <c r="K351" s="222">
        <f t="shared" si="26"/>
        <v>567500</v>
      </c>
    </row>
    <row r="352" spans="1:11" s="152" customFormat="1" x14ac:dyDescent="0.2">
      <c r="A352" s="146" t="s">
        <v>647</v>
      </c>
      <c r="B352" s="144" t="s">
        <v>14</v>
      </c>
      <c r="C352" s="145">
        <v>43</v>
      </c>
      <c r="D352" s="146" t="s">
        <v>25</v>
      </c>
      <c r="E352" s="173">
        <v>4222</v>
      </c>
      <c r="F352" s="226" t="s">
        <v>130</v>
      </c>
      <c r="G352" s="220"/>
      <c r="H352" s="222">
        <v>200000</v>
      </c>
      <c r="I352" s="222"/>
      <c r="J352" s="222"/>
      <c r="K352" s="222">
        <f t="shared" si="26"/>
        <v>200000</v>
      </c>
    </row>
    <row r="353" spans="1:11" s="243" customFormat="1" x14ac:dyDescent="0.2">
      <c r="A353" s="146" t="s">
        <v>647</v>
      </c>
      <c r="B353" s="144" t="s">
        <v>14</v>
      </c>
      <c r="C353" s="145">
        <v>43</v>
      </c>
      <c r="D353" s="146" t="s">
        <v>25</v>
      </c>
      <c r="E353" s="173">
        <v>4227</v>
      </c>
      <c r="F353" s="226" t="s">
        <v>132</v>
      </c>
      <c r="G353" s="220"/>
      <c r="H353" s="222">
        <v>150000</v>
      </c>
      <c r="I353" s="222"/>
      <c r="J353" s="222"/>
      <c r="K353" s="222">
        <f t="shared" si="26"/>
        <v>150000</v>
      </c>
    </row>
    <row r="354" spans="1:11" s="256" customFormat="1" x14ac:dyDescent="0.2">
      <c r="A354" s="238" t="s">
        <v>647</v>
      </c>
      <c r="B354" s="247" t="s">
        <v>14</v>
      </c>
      <c r="C354" s="237">
        <v>43</v>
      </c>
      <c r="D354" s="238"/>
      <c r="E354" s="239">
        <v>426</v>
      </c>
      <c r="F354" s="240"/>
      <c r="G354" s="241"/>
      <c r="H354" s="246">
        <f>H355</f>
        <v>2030000</v>
      </c>
      <c r="I354" s="246">
        <f>I355</f>
        <v>0</v>
      </c>
      <c r="J354" s="246">
        <f>J355</f>
        <v>0</v>
      </c>
      <c r="K354" s="246">
        <f t="shared" si="26"/>
        <v>2030000</v>
      </c>
    </row>
    <row r="355" spans="1:11" s="256" customFormat="1" ht="15" x14ac:dyDescent="0.2">
      <c r="A355" s="182" t="s">
        <v>647</v>
      </c>
      <c r="B355" s="160" t="s">
        <v>14</v>
      </c>
      <c r="C355" s="161">
        <v>43</v>
      </c>
      <c r="D355" s="182" t="s">
        <v>25</v>
      </c>
      <c r="E355" s="163">
        <v>4262</v>
      </c>
      <c r="F355" s="226" t="s">
        <v>135</v>
      </c>
      <c r="G355" s="220"/>
      <c r="H355" s="222">
        <v>2030000</v>
      </c>
      <c r="I355" s="222"/>
      <c r="J355" s="222"/>
      <c r="K355" s="222">
        <f t="shared" si="26"/>
        <v>2030000</v>
      </c>
    </row>
    <row r="356" spans="1:11" s="258" customFormat="1" x14ac:dyDescent="0.2">
      <c r="A356" s="353" t="s">
        <v>647</v>
      </c>
      <c r="B356" s="299" t="s">
        <v>14</v>
      </c>
      <c r="C356" s="282">
        <v>43</v>
      </c>
      <c r="D356" s="282"/>
      <c r="E356" s="283">
        <v>45</v>
      </c>
      <c r="F356" s="284"/>
      <c r="G356" s="285"/>
      <c r="H356" s="286">
        <f>H357+H359</f>
        <v>3185700</v>
      </c>
      <c r="I356" s="286">
        <f>I357+I359</f>
        <v>0</v>
      </c>
      <c r="J356" s="286">
        <f>J357+J359</f>
        <v>0</v>
      </c>
      <c r="K356" s="286">
        <f t="shared" si="26"/>
        <v>3185700</v>
      </c>
    </row>
    <row r="357" spans="1:11" s="278" customFormat="1" x14ac:dyDescent="0.2">
      <c r="A357" s="206" t="s">
        <v>647</v>
      </c>
      <c r="B357" s="202" t="s">
        <v>14</v>
      </c>
      <c r="C357" s="250">
        <v>43</v>
      </c>
      <c r="D357" s="206"/>
      <c r="E357" s="252">
        <v>452</v>
      </c>
      <c r="F357" s="229"/>
      <c r="G357" s="220"/>
      <c r="H357" s="242">
        <f>H358</f>
        <v>750000</v>
      </c>
      <c r="I357" s="242">
        <f>I358</f>
        <v>0</v>
      </c>
      <c r="J357" s="242">
        <f>J358</f>
        <v>0</v>
      </c>
      <c r="K357" s="242">
        <f t="shared" si="26"/>
        <v>750000</v>
      </c>
    </row>
    <row r="358" spans="1:11" s="256" customFormat="1" ht="15" x14ac:dyDescent="0.2">
      <c r="A358" s="146" t="s">
        <v>647</v>
      </c>
      <c r="B358" s="144" t="s">
        <v>14</v>
      </c>
      <c r="C358" s="145">
        <v>43</v>
      </c>
      <c r="D358" s="146" t="s">
        <v>25</v>
      </c>
      <c r="E358" s="173">
        <v>4521</v>
      </c>
      <c r="F358" s="228" t="s">
        <v>137</v>
      </c>
      <c r="G358" s="205"/>
      <c r="H358" s="222">
        <v>750000</v>
      </c>
      <c r="I358" s="222"/>
      <c r="J358" s="222"/>
      <c r="K358" s="222">
        <f t="shared" si="26"/>
        <v>750000</v>
      </c>
    </row>
    <row r="359" spans="1:11" s="256" customFormat="1" x14ac:dyDescent="0.2">
      <c r="A359" s="206" t="s">
        <v>647</v>
      </c>
      <c r="B359" s="202" t="s">
        <v>14</v>
      </c>
      <c r="C359" s="250">
        <v>43</v>
      </c>
      <c r="D359" s="206"/>
      <c r="E359" s="252">
        <v>453</v>
      </c>
      <c r="F359" s="229"/>
      <c r="G359" s="220"/>
      <c r="H359" s="242">
        <f>H360</f>
        <v>2435700</v>
      </c>
      <c r="I359" s="242">
        <f>I360</f>
        <v>0</v>
      </c>
      <c r="J359" s="242">
        <f>J360</f>
        <v>0</v>
      </c>
      <c r="K359" s="242">
        <f t="shared" si="26"/>
        <v>2435700</v>
      </c>
    </row>
    <row r="360" spans="1:11" s="278" customFormat="1" x14ac:dyDescent="0.2">
      <c r="A360" s="146" t="s">
        <v>647</v>
      </c>
      <c r="B360" s="144" t="s">
        <v>14</v>
      </c>
      <c r="C360" s="145">
        <v>43</v>
      </c>
      <c r="D360" s="146" t="s">
        <v>25</v>
      </c>
      <c r="E360" s="173">
        <v>4531</v>
      </c>
      <c r="F360" s="226" t="s">
        <v>145</v>
      </c>
      <c r="G360" s="220"/>
      <c r="H360" s="222">
        <v>2435700</v>
      </c>
      <c r="I360" s="222"/>
      <c r="J360" s="222"/>
      <c r="K360" s="222">
        <f t="shared" si="26"/>
        <v>2435700</v>
      </c>
    </row>
    <row r="361" spans="1:11" s="278" customFormat="1" x14ac:dyDescent="0.2">
      <c r="A361" s="353" t="s">
        <v>647</v>
      </c>
      <c r="B361" s="299" t="s">
        <v>14</v>
      </c>
      <c r="C361" s="282">
        <v>51</v>
      </c>
      <c r="D361" s="282"/>
      <c r="E361" s="283">
        <v>32</v>
      </c>
      <c r="F361" s="284"/>
      <c r="G361" s="285"/>
      <c r="H361" s="286">
        <f t="shared" ref="H361:J362" si="27">H362</f>
        <v>50000</v>
      </c>
      <c r="I361" s="286">
        <f t="shared" si="27"/>
        <v>0</v>
      </c>
      <c r="J361" s="286">
        <f t="shared" si="27"/>
        <v>0</v>
      </c>
      <c r="K361" s="286">
        <f t="shared" si="26"/>
        <v>50000</v>
      </c>
    </row>
    <row r="362" spans="1:11" s="278" customFormat="1" x14ac:dyDescent="0.2">
      <c r="A362" s="206" t="s">
        <v>647</v>
      </c>
      <c r="B362" s="202" t="s">
        <v>14</v>
      </c>
      <c r="C362" s="250">
        <v>51</v>
      </c>
      <c r="D362" s="206"/>
      <c r="E362" s="252">
        <v>321</v>
      </c>
      <c r="F362" s="229"/>
      <c r="G362" s="220"/>
      <c r="H362" s="242">
        <f t="shared" si="27"/>
        <v>50000</v>
      </c>
      <c r="I362" s="242">
        <f t="shared" si="27"/>
        <v>0</v>
      </c>
      <c r="J362" s="242">
        <f t="shared" si="27"/>
        <v>0</v>
      </c>
      <c r="K362" s="242">
        <f t="shared" si="26"/>
        <v>50000</v>
      </c>
    </row>
    <row r="363" spans="1:11" s="278" customFormat="1" x14ac:dyDescent="0.2">
      <c r="A363" s="146" t="s">
        <v>647</v>
      </c>
      <c r="B363" s="144" t="s">
        <v>14</v>
      </c>
      <c r="C363" s="145">
        <v>51</v>
      </c>
      <c r="D363" s="146" t="s">
        <v>25</v>
      </c>
      <c r="E363" s="173">
        <v>3211</v>
      </c>
      <c r="F363" s="226" t="s">
        <v>110</v>
      </c>
      <c r="G363" s="220"/>
      <c r="H363" s="222">
        <v>50000</v>
      </c>
      <c r="I363" s="222"/>
      <c r="J363" s="222"/>
      <c r="K363" s="222">
        <f t="shared" si="26"/>
        <v>50000</v>
      </c>
    </row>
    <row r="364" spans="1:11" s="256" customFormat="1" x14ac:dyDescent="0.2">
      <c r="A364" s="353" t="s">
        <v>647</v>
      </c>
      <c r="B364" s="299" t="s">
        <v>14</v>
      </c>
      <c r="C364" s="282">
        <v>5762</v>
      </c>
      <c r="D364" s="282"/>
      <c r="E364" s="283">
        <v>45</v>
      </c>
      <c r="F364" s="284"/>
      <c r="G364" s="285"/>
      <c r="H364" s="286">
        <f t="shared" ref="H364:J365" si="28">H365</f>
        <v>400000</v>
      </c>
      <c r="I364" s="286">
        <f t="shared" si="28"/>
        <v>0</v>
      </c>
      <c r="J364" s="286">
        <f t="shared" si="28"/>
        <v>0</v>
      </c>
      <c r="K364" s="286">
        <f t="shared" si="26"/>
        <v>400000</v>
      </c>
    </row>
    <row r="365" spans="1:11" s="278" customFormat="1" x14ac:dyDescent="0.2">
      <c r="A365" s="238" t="s">
        <v>647</v>
      </c>
      <c r="B365" s="247" t="s">
        <v>14</v>
      </c>
      <c r="C365" s="237">
        <v>5762</v>
      </c>
      <c r="D365" s="238"/>
      <c r="E365" s="239">
        <v>451</v>
      </c>
      <c r="F365" s="240"/>
      <c r="G365" s="241"/>
      <c r="H365" s="242">
        <f t="shared" si="28"/>
        <v>400000</v>
      </c>
      <c r="I365" s="242">
        <f t="shared" si="28"/>
        <v>0</v>
      </c>
      <c r="J365" s="242">
        <f t="shared" si="28"/>
        <v>0</v>
      </c>
      <c r="K365" s="242">
        <f t="shared" si="26"/>
        <v>400000</v>
      </c>
    </row>
    <row r="366" spans="1:11" s="278" customFormat="1" x14ac:dyDescent="0.2">
      <c r="A366" s="182" t="s">
        <v>647</v>
      </c>
      <c r="B366" s="160" t="s">
        <v>14</v>
      </c>
      <c r="C366" s="161">
        <v>5762</v>
      </c>
      <c r="D366" s="182" t="s">
        <v>25</v>
      </c>
      <c r="E366" s="163">
        <v>4511</v>
      </c>
      <c r="F366" s="226" t="s">
        <v>136</v>
      </c>
      <c r="G366" s="220"/>
      <c r="H366" s="222">
        <v>400000</v>
      </c>
      <c r="I366" s="222"/>
      <c r="J366" s="222"/>
      <c r="K366" s="222">
        <f t="shared" si="26"/>
        <v>400000</v>
      </c>
    </row>
    <row r="367" spans="1:11" s="256" customFormat="1" ht="33.75" x14ac:dyDescent="0.2">
      <c r="A367" s="354" t="s">
        <v>647</v>
      </c>
      <c r="B367" s="293" t="s">
        <v>8</v>
      </c>
      <c r="C367" s="293"/>
      <c r="D367" s="293"/>
      <c r="E367" s="294"/>
      <c r="F367" s="296" t="s">
        <v>363</v>
      </c>
      <c r="G367" s="297" t="s">
        <v>684</v>
      </c>
      <c r="H367" s="298">
        <f>H368+H371+H374</f>
        <v>23413800</v>
      </c>
      <c r="I367" s="298">
        <f t="shared" ref="I367:J367" si="29">I368+I371+I374</f>
        <v>0</v>
      </c>
      <c r="J367" s="298">
        <f t="shared" si="29"/>
        <v>300000</v>
      </c>
      <c r="K367" s="298">
        <f t="shared" si="26"/>
        <v>23713800</v>
      </c>
    </row>
    <row r="368" spans="1:11" x14ac:dyDescent="0.2">
      <c r="A368" s="353" t="s">
        <v>647</v>
      </c>
      <c r="B368" s="299" t="s">
        <v>8</v>
      </c>
      <c r="C368" s="282">
        <v>11</v>
      </c>
      <c r="D368" s="282"/>
      <c r="E368" s="283">
        <v>36</v>
      </c>
      <c r="F368" s="284"/>
      <c r="G368" s="285"/>
      <c r="H368" s="286">
        <f t="shared" ref="H368:J369" si="30">H369</f>
        <v>5000000</v>
      </c>
      <c r="I368" s="286">
        <f t="shared" si="30"/>
        <v>0</v>
      </c>
      <c r="J368" s="286">
        <f t="shared" si="30"/>
        <v>0</v>
      </c>
      <c r="K368" s="286">
        <f t="shared" si="26"/>
        <v>5000000</v>
      </c>
    </row>
    <row r="369" spans="1:11" s="152" customFormat="1" x14ac:dyDescent="0.2">
      <c r="A369" s="181" t="s">
        <v>647</v>
      </c>
      <c r="B369" s="153" t="s">
        <v>8</v>
      </c>
      <c r="C369" s="154">
        <v>11</v>
      </c>
      <c r="D369" s="181"/>
      <c r="E369" s="156">
        <v>369</v>
      </c>
      <c r="F369" s="225"/>
      <c r="G369" s="157"/>
      <c r="H369" s="158">
        <f t="shared" si="30"/>
        <v>5000000</v>
      </c>
      <c r="I369" s="158">
        <f t="shared" si="30"/>
        <v>0</v>
      </c>
      <c r="J369" s="158">
        <f t="shared" si="30"/>
        <v>0</v>
      </c>
      <c r="K369" s="158">
        <f t="shared" si="26"/>
        <v>5000000</v>
      </c>
    </row>
    <row r="370" spans="1:11" s="243" customFormat="1" ht="30" x14ac:dyDescent="0.2">
      <c r="A370" s="182" t="s">
        <v>647</v>
      </c>
      <c r="B370" s="160" t="s">
        <v>8</v>
      </c>
      <c r="C370" s="161">
        <v>11</v>
      </c>
      <c r="D370" s="182" t="s">
        <v>25</v>
      </c>
      <c r="E370" s="163">
        <v>3692</v>
      </c>
      <c r="F370" s="226" t="s">
        <v>892</v>
      </c>
      <c r="G370" s="241"/>
      <c r="H370" s="244">
        <v>5000000</v>
      </c>
      <c r="I370" s="244"/>
      <c r="J370" s="244"/>
      <c r="K370" s="244">
        <f t="shared" si="26"/>
        <v>5000000</v>
      </c>
    </row>
    <row r="371" spans="1:11" s="256" customFormat="1" x14ac:dyDescent="0.2">
      <c r="A371" s="353" t="s">
        <v>647</v>
      </c>
      <c r="B371" s="299" t="s">
        <v>8</v>
      </c>
      <c r="C371" s="282">
        <v>11</v>
      </c>
      <c r="D371" s="282"/>
      <c r="E371" s="283">
        <v>42</v>
      </c>
      <c r="F371" s="284"/>
      <c r="G371" s="285"/>
      <c r="H371" s="286">
        <f>H372</f>
        <v>0</v>
      </c>
      <c r="I371" s="286">
        <f t="shared" ref="I371:J372" si="31">I372</f>
        <v>0</v>
      </c>
      <c r="J371" s="286">
        <f t="shared" si="31"/>
        <v>300000</v>
      </c>
      <c r="K371" s="286">
        <f t="shared" si="26"/>
        <v>300000</v>
      </c>
    </row>
    <row r="372" spans="1:11" s="256" customFormat="1" x14ac:dyDescent="0.2">
      <c r="A372" s="181" t="s">
        <v>647</v>
      </c>
      <c r="B372" s="153" t="s">
        <v>8</v>
      </c>
      <c r="C372" s="154">
        <v>11</v>
      </c>
      <c r="D372" s="181"/>
      <c r="E372" s="156">
        <v>423</v>
      </c>
      <c r="F372" s="225"/>
      <c r="G372" s="157"/>
      <c r="H372" s="158">
        <f>H373</f>
        <v>0</v>
      </c>
      <c r="I372" s="158">
        <f t="shared" si="31"/>
        <v>0</v>
      </c>
      <c r="J372" s="158">
        <f t="shared" si="31"/>
        <v>300000</v>
      </c>
      <c r="K372" s="158">
        <f t="shared" si="26"/>
        <v>300000</v>
      </c>
    </row>
    <row r="373" spans="1:11" s="258" customFormat="1" x14ac:dyDescent="0.2">
      <c r="A373" s="182" t="s">
        <v>647</v>
      </c>
      <c r="B373" s="160" t="s">
        <v>8</v>
      </c>
      <c r="C373" s="161">
        <v>11</v>
      </c>
      <c r="D373" s="182" t="s">
        <v>25</v>
      </c>
      <c r="E373" s="163">
        <v>4231</v>
      </c>
      <c r="F373" s="226" t="s">
        <v>128</v>
      </c>
      <c r="G373" s="241"/>
      <c r="H373" s="244"/>
      <c r="I373" s="244"/>
      <c r="J373" s="244">
        <v>300000</v>
      </c>
      <c r="K373" s="244">
        <f t="shared" si="26"/>
        <v>300000</v>
      </c>
    </row>
    <row r="374" spans="1:11" s="278" customFormat="1" x14ac:dyDescent="0.2">
      <c r="A374" s="353" t="s">
        <v>647</v>
      </c>
      <c r="B374" s="299" t="s">
        <v>8</v>
      </c>
      <c r="C374" s="282">
        <v>43</v>
      </c>
      <c r="D374" s="282"/>
      <c r="E374" s="283">
        <v>36</v>
      </c>
      <c r="F374" s="284"/>
      <c r="G374" s="285"/>
      <c r="H374" s="286">
        <f t="shared" ref="H374:J375" si="32">H375</f>
        <v>18413800</v>
      </c>
      <c r="I374" s="286">
        <f t="shared" si="32"/>
        <v>0</v>
      </c>
      <c r="J374" s="286">
        <f t="shared" si="32"/>
        <v>0</v>
      </c>
      <c r="K374" s="286">
        <f t="shared" si="26"/>
        <v>18413800</v>
      </c>
    </row>
    <row r="375" spans="1:11" s="278" customFormat="1" x14ac:dyDescent="0.2">
      <c r="A375" s="181" t="s">
        <v>647</v>
      </c>
      <c r="B375" s="153" t="s">
        <v>8</v>
      </c>
      <c r="C375" s="154">
        <v>43</v>
      </c>
      <c r="D375" s="181"/>
      <c r="E375" s="156">
        <v>369</v>
      </c>
      <c r="F375" s="225"/>
      <c r="G375" s="157"/>
      <c r="H375" s="158">
        <f t="shared" si="32"/>
        <v>18413800</v>
      </c>
      <c r="I375" s="158">
        <f t="shared" si="32"/>
        <v>0</v>
      </c>
      <c r="J375" s="158">
        <f t="shared" si="32"/>
        <v>0</v>
      </c>
      <c r="K375" s="158">
        <f t="shared" si="26"/>
        <v>18413800</v>
      </c>
    </row>
    <row r="376" spans="1:11" s="278" customFormat="1" ht="30" x14ac:dyDescent="0.2">
      <c r="A376" s="249" t="s">
        <v>647</v>
      </c>
      <c r="B376" s="216" t="s">
        <v>8</v>
      </c>
      <c r="C376" s="217">
        <v>43</v>
      </c>
      <c r="D376" s="249" t="s">
        <v>25</v>
      </c>
      <c r="E376" s="219">
        <v>3692</v>
      </c>
      <c r="F376" s="229" t="s">
        <v>892</v>
      </c>
      <c r="G376" s="241"/>
      <c r="H376" s="244">
        <v>18413800</v>
      </c>
      <c r="I376" s="244"/>
      <c r="J376" s="244"/>
      <c r="K376" s="244">
        <f t="shared" si="26"/>
        <v>18413800</v>
      </c>
    </row>
    <row r="377" spans="1:11" s="278" customFormat="1" ht="33.75" x14ac:dyDescent="0.2">
      <c r="A377" s="354" t="s">
        <v>647</v>
      </c>
      <c r="B377" s="293" t="s">
        <v>923</v>
      </c>
      <c r="C377" s="293"/>
      <c r="D377" s="293"/>
      <c r="E377" s="294"/>
      <c r="F377" s="296" t="s">
        <v>924</v>
      </c>
      <c r="G377" s="297" t="s">
        <v>684</v>
      </c>
      <c r="H377" s="298">
        <f>SUM(H378)</f>
        <v>21000000</v>
      </c>
      <c r="I377" s="298">
        <f>SUM(I378)</f>
        <v>1000000</v>
      </c>
      <c r="J377" s="298">
        <f>SUM(J378)</f>
        <v>0</v>
      </c>
      <c r="K377" s="298">
        <f t="shared" si="26"/>
        <v>20000000</v>
      </c>
    </row>
    <row r="378" spans="1:11" s="256" customFormat="1" x14ac:dyDescent="0.2">
      <c r="A378" s="353" t="s">
        <v>647</v>
      </c>
      <c r="B378" s="299" t="s">
        <v>923</v>
      </c>
      <c r="C378" s="282">
        <v>11</v>
      </c>
      <c r="D378" s="282"/>
      <c r="E378" s="283">
        <v>42</v>
      </c>
      <c r="F378" s="284"/>
      <c r="G378" s="285"/>
      <c r="H378" s="286">
        <f t="shared" ref="H378:J379" si="33">SUM(H379)</f>
        <v>21000000</v>
      </c>
      <c r="I378" s="286">
        <f t="shared" si="33"/>
        <v>1000000</v>
      </c>
      <c r="J378" s="286">
        <f t="shared" si="33"/>
        <v>0</v>
      </c>
      <c r="K378" s="286">
        <f t="shared" si="26"/>
        <v>20000000</v>
      </c>
    </row>
    <row r="379" spans="1:11" s="258" customFormat="1" x14ac:dyDescent="0.2">
      <c r="A379" s="181" t="s">
        <v>647</v>
      </c>
      <c r="B379" s="153" t="s">
        <v>923</v>
      </c>
      <c r="C379" s="154">
        <v>11</v>
      </c>
      <c r="D379" s="155"/>
      <c r="E379" s="156">
        <v>423</v>
      </c>
      <c r="F379" s="225"/>
      <c r="G379" s="157"/>
      <c r="H379" s="158">
        <f t="shared" si="33"/>
        <v>21000000</v>
      </c>
      <c r="I379" s="158">
        <f t="shared" si="33"/>
        <v>1000000</v>
      </c>
      <c r="J379" s="158">
        <f t="shared" si="33"/>
        <v>0</v>
      </c>
      <c r="K379" s="158">
        <f t="shared" si="26"/>
        <v>20000000</v>
      </c>
    </row>
    <row r="380" spans="1:11" s="278" customFormat="1" ht="30" x14ac:dyDescent="0.2">
      <c r="A380" s="250" t="s">
        <v>647</v>
      </c>
      <c r="B380" s="216" t="s">
        <v>923</v>
      </c>
      <c r="C380" s="217">
        <v>11</v>
      </c>
      <c r="D380" s="218" t="s">
        <v>25</v>
      </c>
      <c r="E380" s="219">
        <v>4233</v>
      </c>
      <c r="F380" s="229" t="s">
        <v>142</v>
      </c>
      <c r="G380" s="220"/>
      <c r="H380" s="222">
        <v>21000000</v>
      </c>
      <c r="I380" s="222">
        <v>1000000</v>
      </c>
      <c r="J380" s="222"/>
      <c r="K380" s="222">
        <f t="shared" si="26"/>
        <v>20000000</v>
      </c>
    </row>
    <row r="381" spans="1:11" s="256" customFormat="1" ht="47.25" x14ac:dyDescent="0.2">
      <c r="A381" s="354" t="s">
        <v>647</v>
      </c>
      <c r="B381" s="293" t="s">
        <v>91</v>
      </c>
      <c r="C381" s="293"/>
      <c r="D381" s="293"/>
      <c r="E381" s="294"/>
      <c r="F381" s="296" t="s">
        <v>90</v>
      </c>
      <c r="G381" s="297" t="s">
        <v>684</v>
      </c>
      <c r="H381" s="298">
        <f>H385+H382</f>
        <v>3000000</v>
      </c>
      <c r="I381" s="298">
        <f>I385+I382</f>
        <v>2100000</v>
      </c>
      <c r="J381" s="298">
        <f>J385+J382</f>
        <v>2100000</v>
      </c>
      <c r="K381" s="298">
        <f t="shared" si="26"/>
        <v>3000000</v>
      </c>
    </row>
    <row r="382" spans="1:11" s="258" customFormat="1" x14ac:dyDescent="0.2">
      <c r="A382" s="353" t="s">
        <v>647</v>
      </c>
      <c r="B382" s="299" t="s">
        <v>91</v>
      </c>
      <c r="C382" s="282">
        <v>43</v>
      </c>
      <c r="D382" s="282"/>
      <c r="E382" s="283">
        <v>41</v>
      </c>
      <c r="F382" s="284"/>
      <c r="G382" s="285"/>
      <c r="H382" s="286">
        <f>H383</f>
        <v>2000000</v>
      </c>
      <c r="I382" s="286">
        <f>I383</f>
        <v>2000000</v>
      </c>
      <c r="J382" s="286">
        <f>J383</f>
        <v>0</v>
      </c>
      <c r="K382" s="286">
        <f t="shared" si="26"/>
        <v>0</v>
      </c>
    </row>
    <row r="383" spans="1:11" s="278" customFormat="1" x14ac:dyDescent="0.2">
      <c r="A383" s="181" t="s">
        <v>647</v>
      </c>
      <c r="B383" s="153" t="s">
        <v>91</v>
      </c>
      <c r="C383" s="154">
        <v>43</v>
      </c>
      <c r="D383" s="155"/>
      <c r="E383" s="156">
        <v>412</v>
      </c>
      <c r="F383" s="225"/>
      <c r="G383" s="157"/>
      <c r="H383" s="158">
        <f>SUM(H384)</f>
        <v>2000000</v>
      </c>
      <c r="I383" s="158">
        <f>SUM(I384)</f>
        <v>2000000</v>
      </c>
      <c r="J383" s="158">
        <f>SUM(J384)</f>
        <v>0</v>
      </c>
      <c r="K383" s="158">
        <f t="shared" si="26"/>
        <v>0</v>
      </c>
    </row>
    <row r="384" spans="1:11" s="256" customFormat="1" ht="15" x14ac:dyDescent="0.2">
      <c r="A384" s="182" t="s">
        <v>647</v>
      </c>
      <c r="B384" s="160" t="s">
        <v>91</v>
      </c>
      <c r="C384" s="161">
        <v>43</v>
      </c>
      <c r="D384" s="162" t="s">
        <v>25</v>
      </c>
      <c r="E384" s="163">
        <v>4123</v>
      </c>
      <c r="F384" s="226" t="s">
        <v>133</v>
      </c>
      <c r="G384" s="220"/>
      <c r="H384" s="222">
        <v>2000000</v>
      </c>
      <c r="I384" s="222">
        <v>2000000</v>
      </c>
      <c r="J384" s="222"/>
      <c r="K384" s="222">
        <f t="shared" si="26"/>
        <v>0</v>
      </c>
    </row>
    <row r="385" spans="1:11" s="258" customFormat="1" x14ac:dyDescent="0.2">
      <c r="A385" s="353" t="s">
        <v>647</v>
      </c>
      <c r="B385" s="299" t="s">
        <v>91</v>
      </c>
      <c r="C385" s="282">
        <v>43</v>
      </c>
      <c r="D385" s="282"/>
      <c r="E385" s="283">
        <v>42</v>
      </c>
      <c r="F385" s="284"/>
      <c r="G385" s="285"/>
      <c r="H385" s="286">
        <f>H386+H388</f>
        <v>1000000</v>
      </c>
      <c r="I385" s="286">
        <f t="shared" ref="I385:J385" si="34">I386+I388</f>
        <v>100000</v>
      </c>
      <c r="J385" s="286">
        <f t="shared" si="34"/>
        <v>2100000</v>
      </c>
      <c r="K385" s="286">
        <f t="shared" si="26"/>
        <v>3000000</v>
      </c>
    </row>
    <row r="386" spans="1:11" s="278" customFormat="1" x14ac:dyDescent="0.2">
      <c r="A386" s="181" t="s">
        <v>647</v>
      </c>
      <c r="B386" s="153" t="s">
        <v>91</v>
      </c>
      <c r="C386" s="154">
        <v>43</v>
      </c>
      <c r="D386" s="155"/>
      <c r="E386" s="156">
        <v>422</v>
      </c>
      <c r="F386" s="225"/>
      <c r="G386" s="157"/>
      <c r="H386" s="158">
        <f>SUM(H387)</f>
        <v>1000000</v>
      </c>
      <c r="I386" s="158">
        <f>SUM(I387)</f>
        <v>100000</v>
      </c>
      <c r="J386" s="158">
        <f>SUM(J387)</f>
        <v>0</v>
      </c>
      <c r="K386" s="158">
        <f t="shared" si="26"/>
        <v>900000</v>
      </c>
    </row>
    <row r="387" spans="1:11" s="278" customFormat="1" x14ac:dyDescent="0.2">
      <c r="A387" s="182" t="s">
        <v>647</v>
      </c>
      <c r="B387" s="160" t="s">
        <v>91</v>
      </c>
      <c r="C387" s="161">
        <v>43</v>
      </c>
      <c r="D387" s="162" t="s">
        <v>25</v>
      </c>
      <c r="E387" s="163">
        <v>4227</v>
      </c>
      <c r="F387" s="226" t="s">
        <v>132</v>
      </c>
      <c r="G387" s="220"/>
      <c r="H387" s="222">
        <v>1000000</v>
      </c>
      <c r="I387" s="222">
        <v>100000</v>
      </c>
      <c r="J387" s="222"/>
      <c r="K387" s="222">
        <f t="shared" si="26"/>
        <v>900000</v>
      </c>
    </row>
    <row r="388" spans="1:11" s="278" customFormat="1" x14ac:dyDescent="0.2">
      <c r="A388" s="181" t="s">
        <v>647</v>
      </c>
      <c r="B388" s="153" t="s">
        <v>91</v>
      </c>
      <c r="C388" s="154">
        <v>43</v>
      </c>
      <c r="D388" s="155"/>
      <c r="E388" s="156">
        <v>426</v>
      </c>
      <c r="F388" s="225"/>
      <c r="G388" s="157"/>
      <c r="H388" s="158">
        <f>H389</f>
        <v>0</v>
      </c>
      <c r="I388" s="158">
        <f t="shared" ref="I388:J388" si="35">I389</f>
        <v>0</v>
      </c>
      <c r="J388" s="158">
        <f t="shared" si="35"/>
        <v>2100000</v>
      </c>
      <c r="K388" s="158">
        <f t="shared" si="26"/>
        <v>2100000</v>
      </c>
    </row>
    <row r="389" spans="1:11" s="256" customFormat="1" ht="15" x14ac:dyDescent="0.2">
      <c r="A389" s="182" t="s">
        <v>647</v>
      </c>
      <c r="B389" s="160" t="s">
        <v>91</v>
      </c>
      <c r="C389" s="161">
        <v>43</v>
      </c>
      <c r="D389" s="162" t="s">
        <v>25</v>
      </c>
      <c r="E389" s="163">
        <v>4262</v>
      </c>
      <c r="F389" s="226" t="s">
        <v>135</v>
      </c>
      <c r="G389" s="220"/>
      <c r="H389" s="222"/>
      <c r="I389" s="222"/>
      <c r="J389" s="222">
        <v>2100000</v>
      </c>
      <c r="K389" s="222">
        <f t="shared" si="26"/>
        <v>2100000</v>
      </c>
    </row>
    <row r="390" spans="1:11" s="258" customFormat="1" ht="47.25" x14ac:dyDescent="0.2">
      <c r="A390" s="354" t="s">
        <v>647</v>
      </c>
      <c r="B390" s="293" t="s">
        <v>701</v>
      </c>
      <c r="C390" s="293"/>
      <c r="D390" s="293"/>
      <c r="E390" s="294"/>
      <c r="F390" s="296" t="s">
        <v>699</v>
      </c>
      <c r="G390" s="297" t="s">
        <v>684</v>
      </c>
      <c r="H390" s="298">
        <f>H391</f>
        <v>13500000</v>
      </c>
      <c r="I390" s="298">
        <f>I391</f>
        <v>0</v>
      </c>
      <c r="J390" s="298">
        <f>J391</f>
        <v>0</v>
      </c>
      <c r="K390" s="298">
        <f t="shared" si="26"/>
        <v>13500000</v>
      </c>
    </row>
    <row r="391" spans="1:11" s="278" customFormat="1" x14ac:dyDescent="0.2">
      <c r="A391" s="353" t="s">
        <v>647</v>
      </c>
      <c r="B391" s="299" t="s">
        <v>701</v>
      </c>
      <c r="C391" s="282">
        <v>11</v>
      </c>
      <c r="D391" s="282"/>
      <c r="E391" s="283">
        <v>42</v>
      </c>
      <c r="F391" s="284"/>
      <c r="G391" s="285"/>
      <c r="H391" s="286">
        <f t="shared" ref="H391:J392" si="36">H392</f>
        <v>13500000</v>
      </c>
      <c r="I391" s="286">
        <f t="shared" si="36"/>
        <v>0</v>
      </c>
      <c r="J391" s="286">
        <f t="shared" si="36"/>
        <v>0</v>
      </c>
      <c r="K391" s="286">
        <f t="shared" si="26"/>
        <v>13500000</v>
      </c>
    </row>
    <row r="392" spans="1:11" s="278" customFormat="1" x14ac:dyDescent="0.2">
      <c r="A392" s="181" t="s">
        <v>647</v>
      </c>
      <c r="B392" s="153" t="s">
        <v>701</v>
      </c>
      <c r="C392" s="154">
        <v>11</v>
      </c>
      <c r="D392" s="155"/>
      <c r="E392" s="156">
        <v>422</v>
      </c>
      <c r="F392" s="225"/>
      <c r="G392" s="157"/>
      <c r="H392" s="158">
        <f t="shared" si="36"/>
        <v>13500000</v>
      </c>
      <c r="I392" s="158">
        <f t="shared" si="36"/>
        <v>0</v>
      </c>
      <c r="J392" s="158">
        <f t="shared" si="36"/>
        <v>0</v>
      </c>
      <c r="K392" s="158">
        <f t="shared" ref="K392:K455" si="37">H392-I392+J392</f>
        <v>13500000</v>
      </c>
    </row>
    <row r="393" spans="1:11" s="278" customFormat="1" x14ac:dyDescent="0.2">
      <c r="A393" s="182" t="s">
        <v>647</v>
      </c>
      <c r="B393" s="160" t="s">
        <v>701</v>
      </c>
      <c r="C393" s="161">
        <v>11</v>
      </c>
      <c r="D393" s="162" t="s">
        <v>25</v>
      </c>
      <c r="E393" s="163">
        <v>4227</v>
      </c>
      <c r="F393" s="226" t="s">
        <v>132</v>
      </c>
      <c r="G393" s="220"/>
      <c r="H393" s="244">
        <v>13500000</v>
      </c>
      <c r="I393" s="244"/>
      <c r="J393" s="244"/>
      <c r="K393" s="244">
        <f t="shared" si="37"/>
        <v>13500000</v>
      </c>
    </row>
    <row r="394" spans="1:11" s="278" customFormat="1" ht="33.75" x14ac:dyDescent="0.2">
      <c r="A394" s="354" t="s">
        <v>647</v>
      </c>
      <c r="B394" s="293" t="s">
        <v>702</v>
      </c>
      <c r="C394" s="293"/>
      <c r="D394" s="293"/>
      <c r="E394" s="294"/>
      <c r="F394" s="296" t="s">
        <v>700</v>
      </c>
      <c r="G394" s="297" t="s">
        <v>684</v>
      </c>
      <c r="H394" s="298">
        <f>H395</f>
        <v>3000000</v>
      </c>
      <c r="I394" s="298">
        <f>I395</f>
        <v>0</v>
      </c>
      <c r="J394" s="298">
        <f>J395</f>
        <v>0</v>
      </c>
      <c r="K394" s="298">
        <f t="shared" si="37"/>
        <v>3000000</v>
      </c>
    </row>
    <row r="395" spans="1:11" s="278" customFormat="1" x14ac:dyDescent="0.2">
      <c r="A395" s="353" t="s">
        <v>647</v>
      </c>
      <c r="B395" s="299" t="s">
        <v>702</v>
      </c>
      <c r="C395" s="282">
        <v>11</v>
      </c>
      <c r="D395" s="282"/>
      <c r="E395" s="283">
        <v>38</v>
      </c>
      <c r="F395" s="284"/>
      <c r="G395" s="285"/>
      <c r="H395" s="286">
        <f t="shared" ref="H395:J396" si="38">H396</f>
        <v>3000000</v>
      </c>
      <c r="I395" s="286">
        <f t="shared" si="38"/>
        <v>0</v>
      </c>
      <c r="J395" s="286">
        <f t="shared" si="38"/>
        <v>0</v>
      </c>
      <c r="K395" s="286">
        <f t="shared" si="37"/>
        <v>3000000</v>
      </c>
    </row>
    <row r="396" spans="1:11" s="278" customFormat="1" x14ac:dyDescent="0.2">
      <c r="A396" s="181" t="s">
        <v>647</v>
      </c>
      <c r="B396" s="153" t="s">
        <v>702</v>
      </c>
      <c r="C396" s="154">
        <v>11</v>
      </c>
      <c r="D396" s="155"/>
      <c r="E396" s="156">
        <v>386</v>
      </c>
      <c r="F396" s="225"/>
      <c r="G396" s="157"/>
      <c r="H396" s="158">
        <f t="shared" si="38"/>
        <v>3000000</v>
      </c>
      <c r="I396" s="158">
        <f t="shared" si="38"/>
        <v>0</v>
      </c>
      <c r="J396" s="158">
        <f t="shared" si="38"/>
        <v>0</v>
      </c>
      <c r="K396" s="158">
        <f t="shared" si="37"/>
        <v>3000000</v>
      </c>
    </row>
    <row r="397" spans="1:11" s="278" customFormat="1" ht="45" x14ac:dyDescent="0.2">
      <c r="A397" s="182" t="s">
        <v>647</v>
      </c>
      <c r="B397" s="160" t="s">
        <v>702</v>
      </c>
      <c r="C397" s="161">
        <v>11</v>
      </c>
      <c r="D397" s="162" t="s">
        <v>25</v>
      </c>
      <c r="E397" s="163">
        <v>3861</v>
      </c>
      <c r="F397" s="226" t="s">
        <v>282</v>
      </c>
      <c r="G397" s="220"/>
      <c r="H397" s="244">
        <v>3000000</v>
      </c>
      <c r="I397" s="244"/>
      <c r="J397" s="244"/>
      <c r="K397" s="244">
        <f t="shared" si="37"/>
        <v>3000000</v>
      </c>
    </row>
    <row r="398" spans="1:11" s="278" customFormat="1" ht="63" x14ac:dyDescent="0.2">
      <c r="A398" s="354" t="s">
        <v>647</v>
      </c>
      <c r="B398" s="293" t="s">
        <v>698</v>
      </c>
      <c r="C398" s="293"/>
      <c r="D398" s="293"/>
      <c r="E398" s="294"/>
      <c r="F398" s="296" t="s">
        <v>727</v>
      </c>
      <c r="G398" s="297" t="s">
        <v>684</v>
      </c>
      <c r="H398" s="298">
        <f t="shared" ref="H398:J399" si="39">H399</f>
        <v>2300000</v>
      </c>
      <c r="I398" s="298">
        <f t="shared" si="39"/>
        <v>0</v>
      </c>
      <c r="J398" s="298">
        <f t="shared" si="39"/>
        <v>0</v>
      </c>
      <c r="K398" s="298">
        <f t="shared" si="37"/>
        <v>2300000</v>
      </c>
    </row>
    <row r="399" spans="1:11" s="278" customFormat="1" x14ac:dyDescent="0.2">
      <c r="A399" s="353" t="s">
        <v>647</v>
      </c>
      <c r="B399" s="299" t="s">
        <v>698</v>
      </c>
      <c r="C399" s="282">
        <v>11</v>
      </c>
      <c r="D399" s="282"/>
      <c r="E399" s="283">
        <v>36</v>
      </c>
      <c r="F399" s="284"/>
      <c r="G399" s="285"/>
      <c r="H399" s="286">
        <f t="shared" si="39"/>
        <v>2300000</v>
      </c>
      <c r="I399" s="286">
        <f t="shared" si="39"/>
        <v>0</v>
      </c>
      <c r="J399" s="286">
        <f t="shared" si="39"/>
        <v>0</v>
      </c>
      <c r="K399" s="286">
        <f t="shared" si="37"/>
        <v>2300000</v>
      </c>
    </row>
    <row r="400" spans="1:11" s="256" customFormat="1" x14ac:dyDescent="0.2">
      <c r="A400" s="181" t="s">
        <v>647</v>
      </c>
      <c r="B400" s="153" t="s">
        <v>698</v>
      </c>
      <c r="C400" s="154">
        <v>11</v>
      </c>
      <c r="D400" s="155"/>
      <c r="E400" s="156">
        <v>366</v>
      </c>
      <c r="F400" s="225"/>
      <c r="G400" s="157"/>
      <c r="H400" s="158">
        <f>SUM(H401)</f>
        <v>2300000</v>
      </c>
      <c r="I400" s="158">
        <f>SUM(I401)</f>
        <v>0</v>
      </c>
      <c r="J400" s="158">
        <f>SUM(J401)</f>
        <v>0</v>
      </c>
      <c r="K400" s="158">
        <f t="shared" si="37"/>
        <v>2300000</v>
      </c>
    </row>
    <row r="401" spans="1:11" s="258" customFormat="1" ht="30" x14ac:dyDescent="0.2">
      <c r="A401" s="182" t="s">
        <v>647</v>
      </c>
      <c r="B401" s="160" t="s">
        <v>698</v>
      </c>
      <c r="C401" s="161">
        <v>11</v>
      </c>
      <c r="D401" s="162" t="s">
        <v>25</v>
      </c>
      <c r="E401" s="163">
        <v>3662</v>
      </c>
      <c r="F401" s="226" t="s">
        <v>697</v>
      </c>
      <c r="G401" s="220"/>
      <c r="H401" s="244">
        <v>2300000</v>
      </c>
      <c r="I401" s="244"/>
      <c r="J401" s="244"/>
      <c r="K401" s="244">
        <f t="shared" si="37"/>
        <v>2300000</v>
      </c>
    </row>
    <row r="402" spans="1:11" s="256" customFormat="1" ht="47.25" x14ac:dyDescent="0.2">
      <c r="A402" s="354" t="s">
        <v>647</v>
      </c>
      <c r="B402" s="293" t="s">
        <v>708</v>
      </c>
      <c r="C402" s="293"/>
      <c r="D402" s="293"/>
      <c r="E402" s="294"/>
      <c r="F402" s="296" t="s">
        <v>709</v>
      </c>
      <c r="G402" s="297" t="s">
        <v>684</v>
      </c>
      <c r="H402" s="298">
        <f t="shared" ref="H402:J403" si="40">H403</f>
        <v>2300000</v>
      </c>
      <c r="I402" s="298">
        <f t="shared" si="40"/>
        <v>0</v>
      </c>
      <c r="J402" s="298">
        <f t="shared" si="40"/>
        <v>0</v>
      </c>
      <c r="K402" s="298">
        <f t="shared" si="37"/>
        <v>2300000</v>
      </c>
    </row>
    <row r="403" spans="1:11" s="256" customFormat="1" x14ac:dyDescent="0.2">
      <c r="A403" s="353" t="s">
        <v>647</v>
      </c>
      <c r="B403" s="299" t="s">
        <v>708</v>
      </c>
      <c r="C403" s="282">
        <v>11</v>
      </c>
      <c r="D403" s="282"/>
      <c r="E403" s="283">
        <v>36</v>
      </c>
      <c r="F403" s="284"/>
      <c r="G403" s="285"/>
      <c r="H403" s="286">
        <f t="shared" si="40"/>
        <v>2300000</v>
      </c>
      <c r="I403" s="286">
        <f t="shared" si="40"/>
        <v>0</v>
      </c>
      <c r="J403" s="286">
        <f t="shared" si="40"/>
        <v>0</v>
      </c>
      <c r="K403" s="286">
        <f t="shared" si="37"/>
        <v>2300000</v>
      </c>
    </row>
    <row r="404" spans="1:11" s="258" customFormat="1" x14ac:dyDescent="0.2">
      <c r="A404" s="181" t="s">
        <v>647</v>
      </c>
      <c r="B404" s="153" t="s">
        <v>708</v>
      </c>
      <c r="C404" s="154">
        <v>11</v>
      </c>
      <c r="D404" s="155"/>
      <c r="E404" s="156">
        <v>363</v>
      </c>
      <c r="F404" s="225"/>
      <c r="G404" s="157"/>
      <c r="H404" s="158">
        <f>SUM(H405)</f>
        <v>2300000</v>
      </c>
      <c r="I404" s="158">
        <f>SUM(I405)</f>
        <v>0</v>
      </c>
      <c r="J404" s="158">
        <f>SUM(J405)</f>
        <v>0</v>
      </c>
      <c r="K404" s="158">
        <f t="shared" si="37"/>
        <v>2300000</v>
      </c>
    </row>
    <row r="405" spans="1:11" s="278" customFormat="1" x14ac:dyDescent="0.2">
      <c r="A405" s="182" t="s">
        <v>647</v>
      </c>
      <c r="B405" s="160" t="s">
        <v>708</v>
      </c>
      <c r="C405" s="161">
        <v>11</v>
      </c>
      <c r="D405" s="162" t="s">
        <v>25</v>
      </c>
      <c r="E405" s="163">
        <v>3631</v>
      </c>
      <c r="F405" s="226" t="s">
        <v>233</v>
      </c>
      <c r="G405" s="220"/>
      <c r="H405" s="244">
        <v>2300000</v>
      </c>
      <c r="I405" s="244"/>
      <c r="J405" s="244"/>
      <c r="K405" s="244">
        <f t="shared" si="37"/>
        <v>2300000</v>
      </c>
    </row>
    <row r="406" spans="1:11" s="258" customFormat="1" ht="56.25" x14ac:dyDescent="0.2">
      <c r="A406" s="354" t="s">
        <v>647</v>
      </c>
      <c r="B406" s="293" t="s">
        <v>633</v>
      </c>
      <c r="C406" s="293"/>
      <c r="D406" s="293"/>
      <c r="E406" s="294"/>
      <c r="F406" s="296" t="s">
        <v>634</v>
      </c>
      <c r="G406" s="297" t="s">
        <v>643</v>
      </c>
      <c r="H406" s="298">
        <f>H412+H407+H416+H421</f>
        <v>60000</v>
      </c>
      <c r="I406" s="298">
        <f t="shared" ref="I406:J406" si="41">I412+I407+I416+I421</f>
        <v>0</v>
      </c>
      <c r="J406" s="298">
        <f t="shared" si="41"/>
        <v>102185</v>
      </c>
      <c r="K406" s="298">
        <f t="shared" si="37"/>
        <v>162185</v>
      </c>
    </row>
    <row r="407" spans="1:11" s="278" customFormat="1" x14ac:dyDescent="0.2">
      <c r="A407" s="353" t="s">
        <v>647</v>
      </c>
      <c r="B407" s="299" t="s">
        <v>633</v>
      </c>
      <c r="C407" s="282">
        <v>12</v>
      </c>
      <c r="D407" s="282"/>
      <c r="E407" s="283">
        <v>31</v>
      </c>
      <c r="F407" s="284"/>
      <c r="G407" s="285"/>
      <c r="H407" s="315">
        <f>H408+H410</f>
        <v>2415</v>
      </c>
      <c r="I407" s="315">
        <f>I408+I410</f>
        <v>0</v>
      </c>
      <c r="J407" s="315">
        <f>J408+J410</f>
        <v>0</v>
      </c>
      <c r="K407" s="315">
        <f t="shared" si="37"/>
        <v>2415</v>
      </c>
    </row>
    <row r="408" spans="1:11" s="256" customFormat="1" x14ac:dyDescent="0.2">
      <c r="A408" s="206" t="s">
        <v>647</v>
      </c>
      <c r="B408" s="202" t="s">
        <v>633</v>
      </c>
      <c r="C408" s="250">
        <v>12</v>
      </c>
      <c r="D408" s="206"/>
      <c r="E408" s="203">
        <v>311</v>
      </c>
      <c r="F408" s="231"/>
      <c r="G408" s="241"/>
      <c r="H408" s="242">
        <f>H409</f>
        <v>2070</v>
      </c>
      <c r="I408" s="242">
        <f>I409</f>
        <v>0</v>
      </c>
      <c r="J408" s="242">
        <f>J409</f>
        <v>0</v>
      </c>
      <c r="K408" s="242">
        <f t="shared" si="37"/>
        <v>2070</v>
      </c>
    </row>
    <row r="409" spans="1:11" s="256" customFormat="1" ht="15" x14ac:dyDescent="0.2">
      <c r="A409" s="146" t="s">
        <v>647</v>
      </c>
      <c r="B409" s="144" t="s">
        <v>633</v>
      </c>
      <c r="C409" s="145">
        <v>12</v>
      </c>
      <c r="D409" s="146" t="s">
        <v>25</v>
      </c>
      <c r="E409" s="188">
        <v>3111</v>
      </c>
      <c r="F409" s="228" t="s">
        <v>19</v>
      </c>
      <c r="G409" s="220"/>
      <c r="H409" s="340">
        <v>2070</v>
      </c>
      <c r="I409" s="340"/>
      <c r="J409" s="340"/>
      <c r="K409" s="340">
        <f t="shared" si="37"/>
        <v>2070</v>
      </c>
    </row>
    <row r="410" spans="1:11" s="258" customFormat="1" x14ac:dyDescent="0.2">
      <c r="A410" s="206" t="s">
        <v>647</v>
      </c>
      <c r="B410" s="202" t="s">
        <v>633</v>
      </c>
      <c r="C410" s="250">
        <v>12</v>
      </c>
      <c r="D410" s="206"/>
      <c r="E410" s="203">
        <v>313</v>
      </c>
      <c r="F410" s="231"/>
      <c r="G410" s="241"/>
      <c r="H410" s="242">
        <f>H411</f>
        <v>345</v>
      </c>
      <c r="I410" s="242">
        <f>I411</f>
        <v>0</v>
      </c>
      <c r="J410" s="242">
        <f>J411</f>
        <v>0</v>
      </c>
      <c r="K410" s="242">
        <f t="shared" si="37"/>
        <v>345</v>
      </c>
    </row>
    <row r="411" spans="1:11" s="278" customFormat="1" x14ac:dyDescent="0.2">
      <c r="A411" s="146" t="s">
        <v>647</v>
      </c>
      <c r="B411" s="144" t="s">
        <v>633</v>
      </c>
      <c r="C411" s="145">
        <v>12</v>
      </c>
      <c r="D411" s="146" t="s">
        <v>25</v>
      </c>
      <c r="E411" s="188">
        <v>3132</v>
      </c>
      <c r="F411" s="228" t="s">
        <v>280</v>
      </c>
      <c r="G411" s="220"/>
      <c r="H411" s="340">
        <v>345</v>
      </c>
      <c r="I411" s="340"/>
      <c r="J411" s="340"/>
      <c r="K411" s="340">
        <f t="shared" si="37"/>
        <v>345</v>
      </c>
    </row>
    <row r="412" spans="1:11" s="278" customFormat="1" x14ac:dyDescent="0.2">
      <c r="A412" s="353" t="s">
        <v>647</v>
      </c>
      <c r="B412" s="299" t="s">
        <v>633</v>
      </c>
      <c r="C412" s="282">
        <v>12</v>
      </c>
      <c r="D412" s="282"/>
      <c r="E412" s="283">
        <v>32</v>
      </c>
      <c r="F412" s="284"/>
      <c r="G412" s="285"/>
      <c r="H412" s="315">
        <f t="shared" ref="H412:J412" si="42">H413</f>
        <v>6585</v>
      </c>
      <c r="I412" s="315">
        <f t="shared" si="42"/>
        <v>0</v>
      </c>
      <c r="J412" s="315">
        <f t="shared" si="42"/>
        <v>18500</v>
      </c>
      <c r="K412" s="315">
        <f t="shared" si="37"/>
        <v>25085</v>
      </c>
    </row>
    <row r="413" spans="1:11" s="278" customFormat="1" x14ac:dyDescent="0.2">
      <c r="A413" s="206" t="s">
        <v>647</v>
      </c>
      <c r="B413" s="202" t="s">
        <v>633</v>
      </c>
      <c r="C413" s="250">
        <v>12</v>
      </c>
      <c r="D413" s="206"/>
      <c r="E413" s="203">
        <v>323</v>
      </c>
      <c r="F413" s="231"/>
      <c r="G413" s="241"/>
      <c r="H413" s="242">
        <f>SUM(H414:H415)</f>
        <v>6585</v>
      </c>
      <c r="I413" s="242">
        <f t="shared" ref="I413:J413" si="43">SUM(I414:I415)</f>
        <v>0</v>
      </c>
      <c r="J413" s="242">
        <f t="shared" si="43"/>
        <v>18500</v>
      </c>
      <c r="K413" s="242">
        <f t="shared" si="37"/>
        <v>25085</v>
      </c>
    </row>
    <row r="414" spans="1:11" s="256" customFormat="1" ht="15" x14ac:dyDescent="0.2">
      <c r="A414" s="146" t="s">
        <v>647</v>
      </c>
      <c r="B414" s="144" t="s">
        <v>633</v>
      </c>
      <c r="C414" s="145">
        <v>12</v>
      </c>
      <c r="D414" s="146" t="s">
        <v>25</v>
      </c>
      <c r="E414" s="188">
        <v>3237</v>
      </c>
      <c r="F414" s="228" t="s">
        <v>36</v>
      </c>
      <c r="G414" s="220"/>
      <c r="H414" s="340">
        <v>6585</v>
      </c>
      <c r="I414" s="340"/>
      <c r="J414" s="340">
        <v>3500</v>
      </c>
      <c r="K414" s="340">
        <f t="shared" si="37"/>
        <v>10085</v>
      </c>
    </row>
    <row r="415" spans="1:11" s="256" customFormat="1" ht="15" x14ac:dyDescent="0.2">
      <c r="A415" s="146" t="s">
        <v>647</v>
      </c>
      <c r="B415" s="144" t="s">
        <v>633</v>
      </c>
      <c r="C415" s="145">
        <v>12</v>
      </c>
      <c r="D415" s="146" t="s">
        <v>25</v>
      </c>
      <c r="E415" s="188">
        <v>3238</v>
      </c>
      <c r="F415" s="228" t="s">
        <v>122</v>
      </c>
      <c r="G415" s="220"/>
      <c r="H415" s="340"/>
      <c r="I415" s="340"/>
      <c r="J415" s="340">
        <v>15000</v>
      </c>
      <c r="K415" s="340">
        <f t="shared" si="37"/>
        <v>15000</v>
      </c>
    </row>
    <row r="416" spans="1:11" s="256" customFormat="1" x14ac:dyDescent="0.2">
      <c r="A416" s="353" t="s">
        <v>647</v>
      </c>
      <c r="B416" s="299" t="s">
        <v>633</v>
      </c>
      <c r="C416" s="282">
        <v>559</v>
      </c>
      <c r="D416" s="282"/>
      <c r="E416" s="283">
        <v>31</v>
      </c>
      <c r="F416" s="284"/>
      <c r="G416" s="285"/>
      <c r="H416" s="315">
        <f>H417+H419</f>
        <v>13685</v>
      </c>
      <c r="I416" s="315">
        <f>I417+I419</f>
        <v>0</v>
      </c>
      <c r="J416" s="315">
        <f>J417+J419</f>
        <v>0</v>
      </c>
      <c r="K416" s="315">
        <f t="shared" si="37"/>
        <v>13685</v>
      </c>
    </row>
    <row r="417" spans="1:11" s="278" customFormat="1" x14ac:dyDescent="0.2">
      <c r="A417" s="206" t="s">
        <v>647</v>
      </c>
      <c r="B417" s="202" t="s">
        <v>633</v>
      </c>
      <c r="C417" s="250">
        <v>559</v>
      </c>
      <c r="D417" s="206"/>
      <c r="E417" s="203">
        <v>311</v>
      </c>
      <c r="F417" s="231"/>
      <c r="G417" s="241"/>
      <c r="H417" s="242">
        <f>H418</f>
        <v>11730</v>
      </c>
      <c r="I417" s="242">
        <f>I418</f>
        <v>0</v>
      </c>
      <c r="J417" s="242">
        <f>J418</f>
        <v>0</v>
      </c>
      <c r="K417" s="242">
        <f t="shared" si="37"/>
        <v>11730</v>
      </c>
    </row>
    <row r="418" spans="1:11" s="278" customFormat="1" x14ac:dyDescent="0.2">
      <c r="A418" s="146" t="s">
        <v>647</v>
      </c>
      <c r="B418" s="144" t="s">
        <v>633</v>
      </c>
      <c r="C418" s="145">
        <v>559</v>
      </c>
      <c r="D418" s="146" t="s">
        <v>25</v>
      </c>
      <c r="E418" s="188">
        <v>3111</v>
      </c>
      <c r="F418" s="228" t="s">
        <v>19</v>
      </c>
      <c r="G418" s="220"/>
      <c r="H418" s="340">
        <v>11730</v>
      </c>
      <c r="I418" s="340"/>
      <c r="J418" s="340"/>
      <c r="K418" s="340">
        <f t="shared" si="37"/>
        <v>11730</v>
      </c>
    </row>
    <row r="419" spans="1:11" s="278" customFormat="1" x14ac:dyDescent="0.2">
      <c r="A419" s="206" t="s">
        <v>647</v>
      </c>
      <c r="B419" s="202" t="s">
        <v>633</v>
      </c>
      <c r="C419" s="250">
        <v>559</v>
      </c>
      <c r="D419" s="206"/>
      <c r="E419" s="203">
        <v>313</v>
      </c>
      <c r="F419" s="231"/>
      <c r="G419" s="241"/>
      <c r="H419" s="242">
        <f>H420</f>
        <v>1955</v>
      </c>
      <c r="I419" s="242">
        <f>I420</f>
        <v>0</v>
      </c>
      <c r="J419" s="242">
        <f>J420</f>
        <v>0</v>
      </c>
      <c r="K419" s="242">
        <f t="shared" si="37"/>
        <v>1955</v>
      </c>
    </row>
    <row r="420" spans="1:11" s="278" customFormat="1" x14ac:dyDescent="0.2">
      <c r="A420" s="146" t="s">
        <v>647</v>
      </c>
      <c r="B420" s="144" t="s">
        <v>633</v>
      </c>
      <c r="C420" s="145">
        <v>559</v>
      </c>
      <c r="D420" s="146" t="s">
        <v>25</v>
      </c>
      <c r="E420" s="188">
        <v>3132</v>
      </c>
      <c r="F420" s="228" t="s">
        <v>280</v>
      </c>
      <c r="G420" s="220"/>
      <c r="H420" s="340">
        <v>1955</v>
      </c>
      <c r="I420" s="340"/>
      <c r="J420" s="340"/>
      <c r="K420" s="340">
        <f t="shared" si="37"/>
        <v>1955</v>
      </c>
    </row>
    <row r="421" spans="1:11" s="256" customFormat="1" x14ac:dyDescent="0.2">
      <c r="A421" s="353" t="s">
        <v>647</v>
      </c>
      <c r="B421" s="299" t="s">
        <v>633</v>
      </c>
      <c r="C421" s="282">
        <v>559</v>
      </c>
      <c r="D421" s="282"/>
      <c r="E421" s="283">
        <v>32</v>
      </c>
      <c r="F421" s="284"/>
      <c r="G421" s="285"/>
      <c r="H421" s="315">
        <f t="shared" ref="H421:J421" si="44">H422</f>
        <v>37315</v>
      </c>
      <c r="I421" s="315">
        <f t="shared" si="44"/>
        <v>0</v>
      </c>
      <c r="J421" s="315">
        <f t="shared" si="44"/>
        <v>83685</v>
      </c>
      <c r="K421" s="315">
        <f t="shared" si="37"/>
        <v>121000</v>
      </c>
    </row>
    <row r="422" spans="1:11" s="258" customFormat="1" x14ac:dyDescent="0.2">
      <c r="A422" s="185" t="s">
        <v>647</v>
      </c>
      <c r="B422" s="168" t="s">
        <v>633</v>
      </c>
      <c r="C422" s="168">
        <v>559</v>
      </c>
      <c r="D422" s="185"/>
      <c r="E422" s="187">
        <v>323</v>
      </c>
      <c r="F422" s="230"/>
      <c r="G422" s="157"/>
      <c r="H422" s="242">
        <f>SUM(H423:H424)</f>
        <v>37315</v>
      </c>
      <c r="I422" s="242">
        <f t="shared" ref="I422:J422" si="45">SUM(I423:I424)</f>
        <v>0</v>
      </c>
      <c r="J422" s="242">
        <f t="shared" si="45"/>
        <v>83685</v>
      </c>
      <c r="K422" s="242">
        <f t="shared" si="37"/>
        <v>121000</v>
      </c>
    </row>
    <row r="423" spans="1:11" s="243" customFormat="1" x14ac:dyDescent="0.2">
      <c r="A423" s="146" t="s">
        <v>647</v>
      </c>
      <c r="B423" s="144" t="s">
        <v>633</v>
      </c>
      <c r="C423" s="144">
        <v>559</v>
      </c>
      <c r="D423" s="146" t="s">
        <v>25</v>
      </c>
      <c r="E423" s="188">
        <v>3237</v>
      </c>
      <c r="F423" s="228" t="s">
        <v>36</v>
      </c>
      <c r="G423" s="220"/>
      <c r="H423" s="340">
        <v>37315</v>
      </c>
      <c r="I423" s="340"/>
      <c r="J423" s="340">
        <v>13685</v>
      </c>
      <c r="K423" s="340">
        <f t="shared" si="37"/>
        <v>51000</v>
      </c>
    </row>
    <row r="424" spans="1:11" s="243" customFormat="1" x14ac:dyDescent="0.2">
      <c r="A424" s="146" t="s">
        <v>647</v>
      </c>
      <c r="B424" s="144" t="s">
        <v>633</v>
      </c>
      <c r="C424" s="144">
        <v>559</v>
      </c>
      <c r="D424" s="146" t="s">
        <v>25</v>
      </c>
      <c r="E424" s="188">
        <v>3238</v>
      </c>
      <c r="F424" s="228" t="s">
        <v>122</v>
      </c>
      <c r="G424" s="220"/>
      <c r="H424" s="340"/>
      <c r="I424" s="340"/>
      <c r="J424" s="340">
        <v>70000</v>
      </c>
      <c r="K424" s="340">
        <f t="shared" si="37"/>
        <v>70000</v>
      </c>
    </row>
    <row r="425" spans="1:11" s="258" customFormat="1" ht="33.75" x14ac:dyDescent="0.2">
      <c r="A425" s="354" t="s">
        <v>647</v>
      </c>
      <c r="B425" s="293" t="s">
        <v>715</v>
      </c>
      <c r="C425" s="293"/>
      <c r="D425" s="293"/>
      <c r="E425" s="294"/>
      <c r="F425" s="296" t="s">
        <v>714</v>
      </c>
      <c r="G425" s="297" t="s">
        <v>684</v>
      </c>
      <c r="H425" s="298">
        <f t="shared" ref="H425:J427" si="46">H426</f>
        <v>500000</v>
      </c>
      <c r="I425" s="298">
        <f t="shared" si="46"/>
        <v>0</v>
      </c>
      <c r="J425" s="298">
        <f t="shared" si="46"/>
        <v>0</v>
      </c>
      <c r="K425" s="298">
        <f t="shared" si="37"/>
        <v>500000</v>
      </c>
    </row>
    <row r="426" spans="1:11" s="278" customFormat="1" x14ac:dyDescent="0.2">
      <c r="A426" s="353" t="s">
        <v>647</v>
      </c>
      <c r="B426" s="299" t="s">
        <v>715</v>
      </c>
      <c r="C426" s="282">
        <v>11</v>
      </c>
      <c r="D426" s="282"/>
      <c r="E426" s="283">
        <v>35</v>
      </c>
      <c r="F426" s="284"/>
      <c r="G426" s="285"/>
      <c r="H426" s="286">
        <f t="shared" si="46"/>
        <v>500000</v>
      </c>
      <c r="I426" s="286">
        <f t="shared" si="46"/>
        <v>0</v>
      </c>
      <c r="J426" s="286">
        <f t="shared" si="46"/>
        <v>0</v>
      </c>
      <c r="K426" s="286">
        <f t="shared" si="37"/>
        <v>500000</v>
      </c>
    </row>
    <row r="427" spans="1:11" s="278" customFormat="1" x14ac:dyDescent="0.2">
      <c r="A427" s="181" t="s">
        <v>647</v>
      </c>
      <c r="B427" s="153" t="s">
        <v>715</v>
      </c>
      <c r="C427" s="154">
        <v>11</v>
      </c>
      <c r="D427" s="155"/>
      <c r="E427" s="156">
        <v>351</v>
      </c>
      <c r="F427" s="225"/>
      <c r="G427" s="157"/>
      <c r="H427" s="158">
        <f t="shared" si="46"/>
        <v>500000</v>
      </c>
      <c r="I427" s="158">
        <f t="shared" si="46"/>
        <v>0</v>
      </c>
      <c r="J427" s="158">
        <f t="shared" si="46"/>
        <v>0</v>
      </c>
      <c r="K427" s="158">
        <f t="shared" si="37"/>
        <v>500000</v>
      </c>
    </row>
    <row r="428" spans="1:11" s="278" customFormat="1" ht="30" x14ac:dyDescent="0.2">
      <c r="A428" s="182" t="s">
        <v>647</v>
      </c>
      <c r="B428" s="160" t="s">
        <v>715</v>
      </c>
      <c r="C428" s="161">
        <v>11</v>
      </c>
      <c r="D428" s="162" t="s">
        <v>25</v>
      </c>
      <c r="E428" s="163">
        <v>3512</v>
      </c>
      <c r="F428" s="318" t="s">
        <v>140</v>
      </c>
      <c r="G428" s="220"/>
      <c r="H428" s="244">
        <v>500000</v>
      </c>
      <c r="I428" s="244"/>
      <c r="J428" s="244"/>
      <c r="K428" s="244">
        <f t="shared" si="37"/>
        <v>500000</v>
      </c>
    </row>
    <row r="429" spans="1:11" s="278" customFormat="1" ht="63" x14ac:dyDescent="0.2">
      <c r="A429" s="354" t="s">
        <v>647</v>
      </c>
      <c r="B429" s="293" t="s">
        <v>716</v>
      </c>
      <c r="C429" s="293"/>
      <c r="D429" s="293"/>
      <c r="E429" s="294"/>
      <c r="F429" s="296" t="s">
        <v>712</v>
      </c>
      <c r="G429" s="297" t="s">
        <v>684</v>
      </c>
      <c r="H429" s="298">
        <f>H430+H436+H439+H442+H447+H458+H461+H466+H471+H482+H485</f>
        <v>1626250</v>
      </c>
      <c r="I429" s="298">
        <f t="shared" ref="I429:J429" si="47">I430+I436+I439+I442+I447+I458+I461+I466+I471+I482+I485</f>
        <v>361600</v>
      </c>
      <c r="J429" s="298">
        <f t="shared" si="47"/>
        <v>6600</v>
      </c>
      <c r="K429" s="298">
        <f t="shared" si="37"/>
        <v>1271250</v>
      </c>
    </row>
    <row r="430" spans="1:11" s="278" customFormat="1" x14ac:dyDescent="0.2">
      <c r="A430" s="331" t="s">
        <v>647</v>
      </c>
      <c r="B430" s="282" t="s">
        <v>716</v>
      </c>
      <c r="C430" s="282">
        <v>11</v>
      </c>
      <c r="D430" s="282"/>
      <c r="E430" s="283">
        <v>32</v>
      </c>
      <c r="F430" s="284"/>
      <c r="G430" s="285"/>
      <c r="H430" s="286">
        <f>H431+H433</f>
        <v>70000</v>
      </c>
      <c r="I430" s="286">
        <f>I431+I433</f>
        <v>70000</v>
      </c>
      <c r="J430" s="286">
        <f>J431+J433</f>
        <v>0</v>
      </c>
      <c r="K430" s="286">
        <f t="shared" si="37"/>
        <v>0</v>
      </c>
    </row>
    <row r="431" spans="1:11" s="278" customFormat="1" x14ac:dyDescent="0.2">
      <c r="A431" s="170" t="s">
        <v>647</v>
      </c>
      <c r="B431" s="169" t="s">
        <v>716</v>
      </c>
      <c r="C431" s="169">
        <v>11</v>
      </c>
      <c r="D431" s="185"/>
      <c r="E431" s="187">
        <v>321</v>
      </c>
      <c r="F431" s="230"/>
      <c r="G431" s="157"/>
      <c r="H431" s="242">
        <f>H432</f>
        <v>10000</v>
      </c>
      <c r="I431" s="242">
        <f>I432</f>
        <v>10000</v>
      </c>
      <c r="J431" s="242">
        <f>J432</f>
        <v>0</v>
      </c>
      <c r="K431" s="242">
        <f t="shared" si="37"/>
        <v>0</v>
      </c>
    </row>
    <row r="432" spans="1:11" s="278" customFormat="1" x14ac:dyDescent="0.2">
      <c r="A432" s="172" t="s">
        <v>647</v>
      </c>
      <c r="B432" s="145" t="s">
        <v>716</v>
      </c>
      <c r="C432" s="145">
        <v>11</v>
      </c>
      <c r="D432" s="146" t="s">
        <v>25</v>
      </c>
      <c r="E432" s="188">
        <v>3211</v>
      </c>
      <c r="F432" s="228" t="s">
        <v>110</v>
      </c>
      <c r="G432" s="220"/>
      <c r="H432" s="244">
        <v>10000</v>
      </c>
      <c r="I432" s="244">
        <v>10000</v>
      </c>
      <c r="J432" s="244"/>
      <c r="K432" s="244">
        <f t="shared" si="37"/>
        <v>0</v>
      </c>
    </row>
    <row r="433" spans="1:11" s="278" customFormat="1" x14ac:dyDescent="0.2">
      <c r="A433" s="251" t="s">
        <v>647</v>
      </c>
      <c r="B433" s="250" t="s">
        <v>716</v>
      </c>
      <c r="C433" s="250">
        <v>11</v>
      </c>
      <c r="D433" s="206"/>
      <c r="E433" s="203">
        <v>323</v>
      </c>
      <c r="F433" s="231"/>
      <c r="G433" s="241"/>
      <c r="H433" s="242">
        <f>H435+H434</f>
        <v>60000</v>
      </c>
      <c r="I433" s="242">
        <f>I435+I434</f>
        <v>60000</v>
      </c>
      <c r="J433" s="242">
        <f>J435+J434</f>
        <v>0</v>
      </c>
      <c r="K433" s="242">
        <f t="shared" si="37"/>
        <v>0</v>
      </c>
    </row>
    <row r="434" spans="1:11" s="278" customFormat="1" x14ac:dyDescent="0.2">
      <c r="A434" s="172" t="s">
        <v>647</v>
      </c>
      <c r="B434" s="145" t="s">
        <v>716</v>
      </c>
      <c r="C434" s="145">
        <v>11</v>
      </c>
      <c r="D434" s="146" t="s">
        <v>25</v>
      </c>
      <c r="E434" s="188">
        <v>3233</v>
      </c>
      <c r="F434" s="228" t="s">
        <v>119</v>
      </c>
      <c r="G434" s="220"/>
      <c r="H434" s="244">
        <v>30000</v>
      </c>
      <c r="I434" s="244">
        <v>30000</v>
      </c>
      <c r="J434" s="244"/>
      <c r="K434" s="244">
        <f t="shared" si="37"/>
        <v>0</v>
      </c>
    </row>
    <row r="435" spans="1:11" s="256" customFormat="1" ht="15" x14ac:dyDescent="0.2">
      <c r="A435" s="172" t="s">
        <v>647</v>
      </c>
      <c r="B435" s="145" t="s">
        <v>716</v>
      </c>
      <c r="C435" s="145">
        <v>11</v>
      </c>
      <c r="D435" s="146" t="s">
        <v>25</v>
      </c>
      <c r="E435" s="188">
        <v>3237</v>
      </c>
      <c r="F435" s="228" t="s">
        <v>36</v>
      </c>
      <c r="G435" s="220"/>
      <c r="H435" s="244">
        <v>30000</v>
      </c>
      <c r="I435" s="244">
        <v>30000</v>
      </c>
      <c r="J435" s="244"/>
      <c r="K435" s="244">
        <f t="shared" si="37"/>
        <v>0</v>
      </c>
    </row>
    <row r="436" spans="1:11" s="256" customFormat="1" x14ac:dyDescent="0.2">
      <c r="A436" s="331" t="s">
        <v>647</v>
      </c>
      <c r="B436" s="282" t="s">
        <v>716</v>
      </c>
      <c r="C436" s="282">
        <v>11</v>
      </c>
      <c r="D436" s="282"/>
      <c r="E436" s="283">
        <v>41</v>
      </c>
      <c r="F436" s="284"/>
      <c r="G436" s="285"/>
      <c r="H436" s="286">
        <f t="shared" ref="H436:J437" si="48">H437</f>
        <v>20000</v>
      </c>
      <c r="I436" s="286">
        <f t="shared" si="48"/>
        <v>20000</v>
      </c>
      <c r="J436" s="286">
        <f t="shared" si="48"/>
        <v>0</v>
      </c>
      <c r="K436" s="286">
        <f t="shared" si="37"/>
        <v>0</v>
      </c>
    </row>
    <row r="437" spans="1:11" s="258" customFormat="1" x14ac:dyDescent="0.2">
      <c r="A437" s="170" t="s">
        <v>647</v>
      </c>
      <c r="B437" s="169" t="s">
        <v>716</v>
      </c>
      <c r="C437" s="169">
        <v>11</v>
      </c>
      <c r="D437" s="185"/>
      <c r="E437" s="187">
        <v>412</v>
      </c>
      <c r="F437" s="230"/>
      <c r="G437" s="157"/>
      <c r="H437" s="242">
        <f t="shared" si="48"/>
        <v>20000</v>
      </c>
      <c r="I437" s="242">
        <f t="shared" si="48"/>
        <v>20000</v>
      </c>
      <c r="J437" s="242">
        <f t="shared" si="48"/>
        <v>0</v>
      </c>
      <c r="K437" s="242">
        <f t="shared" si="37"/>
        <v>0</v>
      </c>
    </row>
    <row r="438" spans="1:11" s="278" customFormat="1" x14ac:dyDescent="0.2">
      <c r="A438" s="172" t="s">
        <v>647</v>
      </c>
      <c r="B438" s="145" t="s">
        <v>716</v>
      </c>
      <c r="C438" s="145">
        <v>11</v>
      </c>
      <c r="D438" s="146" t="s">
        <v>25</v>
      </c>
      <c r="E438" s="188">
        <v>4126</v>
      </c>
      <c r="F438" s="228" t="s">
        <v>4</v>
      </c>
      <c r="G438" s="220"/>
      <c r="H438" s="244">
        <v>20000</v>
      </c>
      <c r="I438" s="244">
        <v>20000</v>
      </c>
      <c r="J438" s="244"/>
      <c r="K438" s="244">
        <f t="shared" si="37"/>
        <v>0</v>
      </c>
    </row>
    <row r="439" spans="1:11" s="278" customFormat="1" x14ac:dyDescent="0.2">
      <c r="A439" s="331" t="s">
        <v>647</v>
      </c>
      <c r="B439" s="282" t="s">
        <v>716</v>
      </c>
      <c r="C439" s="282">
        <v>11</v>
      </c>
      <c r="D439" s="282"/>
      <c r="E439" s="283">
        <v>42</v>
      </c>
      <c r="F439" s="284"/>
      <c r="G439" s="285"/>
      <c r="H439" s="286">
        <f t="shared" ref="H439:J440" si="49">H440</f>
        <v>250000</v>
      </c>
      <c r="I439" s="286">
        <f t="shared" si="49"/>
        <v>250000</v>
      </c>
      <c r="J439" s="286">
        <f t="shared" si="49"/>
        <v>0</v>
      </c>
      <c r="K439" s="286">
        <f t="shared" si="37"/>
        <v>0</v>
      </c>
    </row>
    <row r="440" spans="1:11" s="278" customFormat="1" x14ac:dyDescent="0.2">
      <c r="A440" s="170" t="s">
        <v>647</v>
      </c>
      <c r="B440" s="169" t="s">
        <v>716</v>
      </c>
      <c r="C440" s="169">
        <v>11</v>
      </c>
      <c r="D440" s="185"/>
      <c r="E440" s="187">
        <v>426</v>
      </c>
      <c r="F440" s="230"/>
      <c r="G440" s="157"/>
      <c r="H440" s="242">
        <f t="shared" si="49"/>
        <v>250000</v>
      </c>
      <c r="I440" s="242">
        <f t="shared" si="49"/>
        <v>250000</v>
      </c>
      <c r="J440" s="242">
        <f t="shared" si="49"/>
        <v>0</v>
      </c>
      <c r="K440" s="242">
        <f t="shared" si="37"/>
        <v>0</v>
      </c>
    </row>
    <row r="441" spans="1:11" s="256" customFormat="1" ht="15" x14ac:dyDescent="0.2">
      <c r="A441" s="146" t="s">
        <v>647</v>
      </c>
      <c r="B441" s="144" t="s">
        <v>716</v>
      </c>
      <c r="C441" s="144">
        <v>11</v>
      </c>
      <c r="D441" s="146" t="s">
        <v>25</v>
      </c>
      <c r="E441" s="188">
        <v>4262</v>
      </c>
      <c r="F441" s="228" t="s">
        <v>135</v>
      </c>
      <c r="G441" s="220"/>
      <c r="H441" s="244">
        <v>250000</v>
      </c>
      <c r="I441" s="244">
        <v>250000</v>
      </c>
      <c r="J441" s="244"/>
      <c r="K441" s="244">
        <f t="shared" si="37"/>
        <v>0</v>
      </c>
    </row>
    <row r="442" spans="1:11" s="258" customFormat="1" x14ac:dyDescent="0.2">
      <c r="A442" s="331" t="s">
        <v>647</v>
      </c>
      <c r="B442" s="282" t="s">
        <v>716</v>
      </c>
      <c r="C442" s="282">
        <v>12</v>
      </c>
      <c r="D442" s="282"/>
      <c r="E442" s="283">
        <v>31</v>
      </c>
      <c r="F442" s="284"/>
      <c r="G442" s="285"/>
      <c r="H442" s="286">
        <f>H443+H445</f>
        <v>11000</v>
      </c>
      <c r="I442" s="286">
        <f>I443+I445</f>
        <v>0</v>
      </c>
      <c r="J442" s="286">
        <f>J443+J445</f>
        <v>0</v>
      </c>
      <c r="K442" s="286">
        <f t="shared" si="37"/>
        <v>11000</v>
      </c>
    </row>
    <row r="443" spans="1:11" s="278" customFormat="1" x14ac:dyDescent="0.2">
      <c r="A443" s="170" t="s">
        <v>647</v>
      </c>
      <c r="B443" s="169" t="s">
        <v>716</v>
      </c>
      <c r="C443" s="169">
        <v>12</v>
      </c>
      <c r="D443" s="185"/>
      <c r="E443" s="187">
        <v>311</v>
      </c>
      <c r="F443" s="230"/>
      <c r="G443" s="157"/>
      <c r="H443" s="242">
        <f>H444</f>
        <v>8000</v>
      </c>
      <c r="I443" s="242">
        <f>I444</f>
        <v>0</v>
      </c>
      <c r="J443" s="242">
        <f>J444</f>
        <v>0</v>
      </c>
      <c r="K443" s="242">
        <f t="shared" si="37"/>
        <v>8000</v>
      </c>
    </row>
    <row r="444" spans="1:11" s="278" customFormat="1" x14ac:dyDescent="0.2">
      <c r="A444" s="172" t="s">
        <v>647</v>
      </c>
      <c r="B444" s="145" t="s">
        <v>716</v>
      </c>
      <c r="C444" s="145">
        <v>12</v>
      </c>
      <c r="D444" s="146" t="s">
        <v>25</v>
      </c>
      <c r="E444" s="188">
        <v>3111</v>
      </c>
      <c r="F444" s="228" t="s">
        <v>19</v>
      </c>
      <c r="G444" s="220"/>
      <c r="H444" s="244">
        <v>8000</v>
      </c>
      <c r="I444" s="244"/>
      <c r="J444" s="244"/>
      <c r="K444" s="244">
        <f t="shared" si="37"/>
        <v>8000</v>
      </c>
    </row>
    <row r="445" spans="1:11" s="278" customFormat="1" x14ac:dyDescent="0.2">
      <c r="A445" s="251" t="s">
        <v>647</v>
      </c>
      <c r="B445" s="250" t="s">
        <v>716</v>
      </c>
      <c r="C445" s="250">
        <v>12</v>
      </c>
      <c r="D445" s="206"/>
      <c r="E445" s="203">
        <v>313</v>
      </c>
      <c r="F445" s="231"/>
      <c r="G445" s="241"/>
      <c r="H445" s="242">
        <f>SUM(H446)</f>
        <v>3000</v>
      </c>
      <c r="I445" s="242">
        <f>SUM(I446)</f>
        <v>0</v>
      </c>
      <c r="J445" s="242">
        <f>SUM(J446)</f>
        <v>0</v>
      </c>
      <c r="K445" s="242">
        <f t="shared" si="37"/>
        <v>3000</v>
      </c>
    </row>
    <row r="446" spans="1:11" s="243" customFormat="1" x14ac:dyDescent="0.2">
      <c r="A446" s="172" t="s">
        <v>647</v>
      </c>
      <c r="B446" s="145" t="s">
        <v>716</v>
      </c>
      <c r="C446" s="145">
        <v>12</v>
      </c>
      <c r="D446" s="146" t="s">
        <v>25</v>
      </c>
      <c r="E446" s="188">
        <v>3132</v>
      </c>
      <c r="F446" s="228" t="s">
        <v>280</v>
      </c>
      <c r="G446" s="220"/>
      <c r="H446" s="244">
        <v>3000</v>
      </c>
      <c r="I446" s="244"/>
      <c r="J446" s="244"/>
      <c r="K446" s="244">
        <f t="shared" si="37"/>
        <v>3000</v>
      </c>
    </row>
    <row r="447" spans="1:11" s="243" customFormat="1" x14ac:dyDescent="0.2">
      <c r="A447" s="331" t="s">
        <v>647</v>
      </c>
      <c r="B447" s="282" t="s">
        <v>716</v>
      </c>
      <c r="C447" s="282">
        <v>12</v>
      </c>
      <c r="D447" s="282"/>
      <c r="E447" s="283">
        <v>32</v>
      </c>
      <c r="F447" s="284"/>
      <c r="G447" s="285"/>
      <c r="H447" s="286">
        <f>H448+H450+H452+H456</f>
        <v>20250</v>
      </c>
      <c r="I447" s="286">
        <f t="shared" ref="I447:J447" si="50">I448+I450+I452+I456</f>
        <v>16000</v>
      </c>
      <c r="J447" s="286">
        <f t="shared" si="50"/>
        <v>1000</v>
      </c>
      <c r="K447" s="286">
        <f t="shared" si="37"/>
        <v>5250</v>
      </c>
    </row>
    <row r="448" spans="1:11" s="243" customFormat="1" x14ac:dyDescent="0.2">
      <c r="A448" s="170" t="s">
        <v>647</v>
      </c>
      <c r="B448" s="169" t="s">
        <v>716</v>
      </c>
      <c r="C448" s="169">
        <v>12</v>
      </c>
      <c r="D448" s="185"/>
      <c r="E448" s="187">
        <v>321</v>
      </c>
      <c r="F448" s="230"/>
      <c r="G448" s="157"/>
      <c r="H448" s="242">
        <f>H449</f>
        <v>0</v>
      </c>
      <c r="I448" s="242">
        <f>I449</f>
        <v>0</v>
      </c>
      <c r="J448" s="242">
        <f>J449</f>
        <v>0</v>
      </c>
      <c r="K448" s="242">
        <f t="shared" si="37"/>
        <v>0</v>
      </c>
    </row>
    <row r="449" spans="1:11" s="243" customFormat="1" x14ac:dyDescent="0.2">
      <c r="A449" s="172" t="s">
        <v>647</v>
      </c>
      <c r="B449" s="145" t="s">
        <v>716</v>
      </c>
      <c r="C449" s="145">
        <v>12</v>
      </c>
      <c r="D449" s="146" t="s">
        <v>25</v>
      </c>
      <c r="E449" s="188">
        <v>3211</v>
      </c>
      <c r="F449" s="228" t="s">
        <v>110</v>
      </c>
      <c r="G449" s="220"/>
      <c r="H449" s="244">
        <v>0</v>
      </c>
      <c r="I449" s="244"/>
      <c r="J449" s="244"/>
      <c r="K449" s="244">
        <f t="shared" si="37"/>
        <v>0</v>
      </c>
    </row>
    <row r="450" spans="1:11" s="243" customFormat="1" x14ac:dyDescent="0.2">
      <c r="A450" s="251" t="s">
        <v>647</v>
      </c>
      <c r="B450" s="250" t="s">
        <v>716</v>
      </c>
      <c r="C450" s="250">
        <v>12</v>
      </c>
      <c r="D450" s="206"/>
      <c r="E450" s="203">
        <v>322</v>
      </c>
      <c r="F450" s="231"/>
      <c r="G450" s="241"/>
      <c r="H450" s="242">
        <f>H451</f>
        <v>0</v>
      </c>
      <c r="I450" s="242">
        <f>I451</f>
        <v>0</v>
      </c>
      <c r="J450" s="242">
        <f>J451</f>
        <v>0</v>
      </c>
      <c r="K450" s="242">
        <f t="shared" si="37"/>
        <v>0</v>
      </c>
    </row>
    <row r="451" spans="1:11" s="243" customFormat="1" x14ac:dyDescent="0.2">
      <c r="A451" s="172" t="s">
        <v>647</v>
      </c>
      <c r="B451" s="145" t="s">
        <v>716</v>
      </c>
      <c r="C451" s="145">
        <v>12</v>
      </c>
      <c r="D451" s="146" t="s">
        <v>25</v>
      </c>
      <c r="E451" s="188">
        <v>3223</v>
      </c>
      <c r="F451" s="228" t="s">
        <v>115</v>
      </c>
      <c r="G451" s="220"/>
      <c r="H451" s="244">
        <v>0</v>
      </c>
      <c r="I451" s="244"/>
      <c r="J451" s="244"/>
      <c r="K451" s="244">
        <f t="shared" si="37"/>
        <v>0</v>
      </c>
    </row>
    <row r="452" spans="1:11" s="243" customFormat="1" x14ac:dyDescent="0.2">
      <c r="A452" s="251" t="s">
        <v>647</v>
      </c>
      <c r="B452" s="250" t="s">
        <v>716</v>
      </c>
      <c r="C452" s="250">
        <v>12</v>
      </c>
      <c r="D452" s="206"/>
      <c r="E452" s="203">
        <v>323</v>
      </c>
      <c r="F452" s="231"/>
      <c r="G452" s="241"/>
      <c r="H452" s="242">
        <f>SUM(H453:H455)</f>
        <v>19000</v>
      </c>
      <c r="I452" s="242">
        <f>SUM(I453:I455)</f>
        <v>16000</v>
      </c>
      <c r="J452" s="242">
        <f>SUM(J453:J455)</f>
        <v>0</v>
      </c>
      <c r="K452" s="242">
        <f t="shared" si="37"/>
        <v>3000</v>
      </c>
    </row>
    <row r="453" spans="1:11" s="243" customFormat="1" x14ac:dyDescent="0.2">
      <c r="A453" s="172" t="s">
        <v>647</v>
      </c>
      <c r="B453" s="145" t="s">
        <v>716</v>
      </c>
      <c r="C453" s="145">
        <v>12</v>
      </c>
      <c r="D453" s="146" t="s">
        <v>25</v>
      </c>
      <c r="E453" s="188">
        <v>3233</v>
      </c>
      <c r="F453" s="228" t="s">
        <v>119</v>
      </c>
      <c r="G453" s="220"/>
      <c r="H453" s="244">
        <v>3000</v>
      </c>
      <c r="I453" s="244"/>
      <c r="J453" s="244"/>
      <c r="K453" s="244">
        <f t="shared" si="37"/>
        <v>3000</v>
      </c>
    </row>
    <row r="454" spans="1:11" s="243" customFormat="1" x14ac:dyDescent="0.2">
      <c r="A454" s="172" t="s">
        <v>647</v>
      </c>
      <c r="B454" s="145" t="s">
        <v>716</v>
      </c>
      <c r="C454" s="145">
        <v>12</v>
      </c>
      <c r="D454" s="146" t="s">
        <v>25</v>
      </c>
      <c r="E454" s="188">
        <v>3235</v>
      </c>
      <c r="F454" s="228" t="s">
        <v>42</v>
      </c>
      <c r="G454" s="220"/>
      <c r="H454" s="244">
        <v>1000</v>
      </c>
      <c r="I454" s="244">
        <v>1000</v>
      </c>
      <c r="J454" s="244"/>
      <c r="K454" s="244">
        <f t="shared" si="37"/>
        <v>0</v>
      </c>
    </row>
    <row r="455" spans="1:11" ht="15" x14ac:dyDescent="0.2">
      <c r="A455" s="172" t="s">
        <v>647</v>
      </c>
      <c r="B455" s="145" t="s">
        <v>716</v>
      </c>
      <c r="C455" s="145">
        <v>12</v>
      </c>
      <c r="D455" s="146" t="s">
        <v>25</v>
      </c>
      <c r="E455" s="188">
        <v>3237</v>
      </c>
      <c r="F455" s="228" t="s">
        <v>36</v>
      </c>
      <c r="G455" s="220"/>
      <c r="H455" s="244">
        <v>15000</v>
      </c>
      <c r="I455" s="244">
        <v>15000</v>
      </c>
      <c r="J455" s="244"/>
      <c r="K455" s="244">
        <f t="shared" si="37"/>
        <v>0</v>
      </c>
    </row>
    <row r="456" spans="1:11" s="152" customFormat="1" x14ac:dyDescent="0.2">
      <c r="A456" s="251" t="s">
        <v>647</v>
      </c>
      <c r="B456" s="250" t="s">
        <v>716</v>
      </c>
      <c r="C456" s="250">
        <v>12</v>
      </c>
      <c r="D456" s="206"/>
      <c r="E456" s="203">
        <v>329</v>
      </c>
      <c r="F456" s="231"/>
      <c r="G456" s="241"/>
      <c r="H456" s="242">
        <f>SUM(H457)</f>
        <v>1250</v>
      </c>
      <c r="I456" s="242">
        <f t="shared" ref="I456:J456" si="51">SUM(I457)</f>
        <v>0</v>
      </c>
      <c r="J456" s="242">
        <f t="shared" si="51"/>
        <v>1000</v>
      </c>
      <c r="K456" s="242">
        <f t="shared" ref="K456:K519" si="52">H456-I456+J456</f>
        <v>2250</v>
      </c>
    </row>
    <row r="457" spans="1:11" s="243" customFormat="1" x14ac:dyDescent="0.2">
      <c r="A457" s="172" t="s">
        <v>647</v>
      </c>
      <c r="B457" s="145" t="s">
        <v>716</v>
      </c>
      <c r="C457" s="145">
        <v>12</v>
      </c>
      <c r="D457" s="146" t="s">
        <v>25</v>
      </c>
      <c r="E457" s="188">
        <v>3293</v>
      </c>
      <c r="F457" s="228" t="s">
        <v>124</v>
      </c>
      <c r="G457" s="220"/>
      <c r="H457" s="244">
        <v>1250</v>
      </c>
      <c r="I457" s="244"/>
      <c r="J457" s="244">
        <v>1000</v>
      </c>
      <c r="K457" s="244">
        <f t="shared" si="52"/>
        <v>2250</v>
      </c>
    </row>
    <row r="458" spans="1:11" s="243" customFormat="1" x14ac:dyDescent="0.2">
      <c r="A458" s="331" t="s">
        <v>647</v>
      </c>
      <c r="B458" s="282" t="s">
        <v>716</v>
      </c>
      <c r="C458" s="282">
        <v>12</v>
      </c>
      <c r="D458" s="282"/>
      <c r="E458" s="283">
        <v>41</v>
      </c>
      <c r="F458" s="284"/>
      <c r="G458" s="285"/>
      <c r="H458" s="286">
        <f t="shared" ref="H458:J459" si="53">H459</f>
        <v>15000</v>
      </c>
      <c r="I458" s="286">
        <f t="shared" si="53"/>
        <v>0</v>
      </c>
      <c r="J458" s="286">
        <f t="shared" si="53"/>
        <v>0</v>
      </c>
      <c r="K458" s="286">
        <f t="shared" si="52"/>
        <v>15000</v>
      </c>
    </row>
    <row r="459" spans="1:11" s="243" customFormat="1" x14ac:dyDescent="0.2">
      <c r="A459" s="170" t="s">
        <v>647</v>
      </c>
      <c r="B459" s="169" t="s">
        <v>716</v>
      </c>
      <c r="C459" s="169">
        <v>12</v>
      </c>
      <c r="D459" s="185"/>
      <c r="E459" s="187">
        <v>412</v>
      </c>
      <c r="F459" s="230"/>
      <c r="G459" s="157"/>
      <c r="H459" s="242">
        <f t="shared" si="53"/>
        <v>15000</v>
      </c>
      <c r="I459" s="242">
        <f t="shared" si="53"/>
        <v>0</v>
      </c>
      <c r="J459" s="242">
        <f t="shared" si="53"/>
        <v>0</v>
      </c>
      <c r="K459" s="242">
        <f t="shared" si="52"/>
        <v>15000</v>
      </c>
    </row>
    <row r="460" spans="1:11" s="256" customFormat="1" ht="15" x14ac:dyDescent="0.2">
      <c r="A460" s="146" t="s">
        <v>647</v>
      </c>
      <c r="B460" s="144" t="s">
        <v>716</v>
      </c>
      <c r="C460" s="144">
        <v>12</v>
      </c>
      <c r="D460" s="146" t="s">
        <v>25</v>
      </c>
      <c r="E460" s="188">
        <v>4126</v>
      </c>
      <c r="F460" s="228" t="s">
        <v>4</v>
      </c>
      <c r="G460" s="164"/>
      <c r="H460" s="244">
        <v>15000</v>
      </c>
      <c r="I460" s="244"/>
      <c r="J460" s="244"/>
      <c r="K460" s="244">
        <f t="shared" si="52"/>
        <v>15000</v>
      </c>
    </row>
    <row r="461" spans="1:11" s="256" customFormat="1" x14ac:dyDescent="0.2">
      <c r="A461" s="331" t="s">
        <v>647</v>
      </c>
      <c r="B461" s="282" t="s">
        <v>716</v>
      </c>
      <c r="C461" s="282">
        <v>12</v>
      </c>
      <c r="D461" s="282"/>
      <c r="E461" s="283">
        <v>42</v>
      </c>
      <c r="F461" s="284"/>
      <c r="G461" s="285"/>
      <c r="H461" s="286">
        <f>H464+H462</f>
        <v>250000</v>
      </c>
      <c r="I461" s="286">
        <f>I464+I462</f>
        <v>0</v>
      </c>
      <c r="J461" s="286">
        <f>J464+J462</f>
        <v>0</v>
      </c>
      <c r="K461" s="286">
        <f t="shared" si="52"/>
        <v>250000</v>
      </c>
    </row>
    <row r="462" spans="1:11" s="258" customFormat="1" x14ac:dyDescent="0.2">
      <c r="A462" s="170" t="s">
        <v>647</v>
      </c>
      <c r="B462" s="169" t="s">
        <v>716</v>
      </c>
      <c r="C462" s="169">
        <v>12</v>
      </c>
      <c r="D462" s="185"/>
      <c r="E462" s="187">
        <v>422</v>
      </c>
      <c r="F462" s="230"/>
      <c r="G462" s="157"/>
      <c r="H462" s="242">
        <f>H463</f>
        <v>0</v>
      </c>
      <c r="I462" s="242">
        <f>I463</f>
        <v>0</v>
      </c>
      <c r="J462" s="242">
        <f>J463</f>
        <v>0</v>
      </c>
      <c r="K462" s="242">
        <f t="shared" si="52"/>
        <v>0</v>
      </c>
    </row>
    <row r="463" spans="1:11" s="278" customFormat="1" x14ac:dyDescent="0.2">
      <c r="A463" s="146" t="s">
        <v>647</v>
      </c>
      <c r="B463" s="144" t="s">
        <v>716</v>
      </c>
      <c r="C463" s="144">
        <v>12</v>
      </c>
      <c r="D463" s="146" t="s">
        <v>25</v>
      </c>
      <c r="E463" s="188">
        <v>4221</v>
      </c>
      <c r="F463" s="228" t="s">
        <v>129</v>
      </c>
      <c r="G463" s="220"/>
      <c r="H463" s="244">
        <v>0</v>
      </c>
      <c r="I463" s="244"/>
      <c r="J463" s="244"/>
      <c r="K463" s="244">
        <f t="shared" si="52"/>
        <v>0</v>
      </c>
    </row>
    <row r="464" spans="1:11" s="278" customFormat="1" x14ac:dyDescent="0.2">
      <c r="A464" s="170" t="s">
        <v>647</v>
      </c>
      <c r="B464" s="169" t="s">
        <v>716</v>
      </c>
      <c r="C464" s="169">
        <v>12</v>
      </c>
      <c r="D464" s="185"/>
      <c r="E464" s="187">
        <v>426</v>
      </c>
      <c r="F464" s="230"/>
      <c r="G464" s="157"/>
      <c r="H464" s="242">
        <f>H465</f>
        <v>250000</v>
      </c>
      <c r="I464" s="242">
        <f>I465</f>
        <v>0</v>
      </c>
      <c r="J464" s="242">
        <f>J465</f>
        <v>0</v>
      </c>
      <c r="K464" s="242">
        <f t="shared" si="52"/>
        <v>250000</v>
      </c>
    </row>
    <row r="465" spans="1:11" s="278" customFormat="1" x14ac:dyDescent="0.2">
      <c r="A465" s="146" t="s">
        <v>647</v>
      </c>
      <c r="B465" s="144" t="s">
        <v>716</v>
      </c>
      <c r="C465" s="144">
        <v>12</v>
      </c>
      <c r="D465" s="146" t="s">
        <v>25</v>
      </c>
      <c r="E465" s="188">
        <v>4262</v>
      </c>
      <c r="F465" s="228" t="s">
        <v>135</v>
      </c>
      <c r="G465" s="220"/>
      <c r="H465" s="244">
        <v>250000</v>
      </c>
      <c r="I465" s="244"/>
      <c r="J465" s="244"/>
      <c r="K465" s="244">
        <f t="shared" si="52"/>
        <v>250000</v>
      </c>
    </row>
    <row r="466" spans="1:11" s="256" customFormat="1" x14ac:dyDescent="0.2">
      <c r="A466" s="331" t="s">
        <v>647</v>
      </c>
      <c r="B466" s="282" t="s">
        <v>716</v>
      </c>
      <c r="C466" s="282">
        <v>559</v>
      </c>
      <c r="D466" s="282"/>
      <c r="E466" s="283">
        <v>31</v>
      </c>
      <c r="F466" s="284"/>
      <c r="G466" s="285"/>
      <c r="H466" s="286">
        <f>H467+H469</f>
        <v>48000</v>
      </c>
      <c r="I466" s="286">
        <f>I467+I469</f>
        <v>0</v>
      </c>
      <c r="J466" s="286">
        <f>J467+J469</f>
        <v>0</v>
      </c>
      <c r="K466" s="286">
        <f t="shared" si="52"/>
        <v>48000</v>
      </c>
    </row>
    <row r="467" spans="1:11" s="258" customFormat="1" x14ac:dyDescent="0.2">
      <c r="A467" s="185" t="s">
        <v>647</v>
      </c>
      <c r="B467" s="168" t="s">
        <v>716</v>
      </c>
      <c r="C467" s="168">
        <v>559</v>
      </c>
      <c r="D467" s="185"/>
      <c r="E467" s="187">
        <v>311</v>
      </c>
      <c r="F467" s="230"/>
      <c r="G467" s="157"/>
      <c r="H467" s="242">
        <f>H468</f>
        <v>40000</v>
      </c>
      <c r="I467" s="242">
        <f>I468</f>
        <v>0</v>
      </c>
      <c r="J467" s="242">
        <f>J468</f>
        <v>0</v>
      </c>
      <c r="K467" s="242">
        <f t="shared" si="52"/>
        <v>40000</v>
      </c>
    </row>
    <row r="468" spans="1:11" s="243" customFormat="1" x14ac:dyDescent="0.2">
      <c r="A468" s="146" t="s">
        <v>647</v>
      </c>
      <c r="B468" s="144" t="s">
        <v>716</v>
      </c>
      <c r="C468" s="144">
        <v>559</v>
      </c>
      <c r="D468" s="146" t="s">
        <v>25</v>
      </c>
      <c r="E468" s="188">
        <v>3111</v>
      </c>
      <c r="F468" s="228" t="s">
        <v>19</v>
      </c>
      <c r="G468" s="220"/>
      <c r="H468" s="244">
        <v>40000</v>
      </c>
      <c r="I468" s="244"/>
      <c r="J468" s="244"/>
      <c r="K468" s="244">
        <f t="shared" si="52"/>
        <v>40000</v>
      </c>
    </row>
    <row r="469" spans="1:11" s="258" customFormat="1" x14ac:dyDescent="0.2">
      <c r="A469" s="185" t="s">
        <v>647</v>
      </c>
      <c r="B469" s="168" t="s">
        <v>716</v>
      </c>
      <c r="C469" s="168">
        <v>559</v>
      </c>
      <c r="D469" s="185"/>
      <c r="E469" s="187">
        <v>313</v>
      </c>
      <c r="F469" s="230"/>
      <c r="G469" s="157"/>
      <c r="H469" s="242">
        <f>SUM(H470)</f>
        <v>8000</v>
      </c>
      <c r="I469" s="242">
        <f>SUM(I470)</f>
        <v>0</v>
      </c>
      <c r="J469" s="242">
        <f>SUM(J470)</f>
        <v>0</v>
      </c>
      <c r="K469" s="242">
        <f t="shared" si="52"/>
        <v>8000</v>
      </c>
    </row>
    <row r="470" spans="1:11" s="243" customFormat="1" x14ac:dyDescent="0.2">
      <c r="A470" s="146" t="s">
        <v>647</v>
      </c>
      <c r="B470" s="144" t="s">
        <v>716</v>
      </c>
      <c r="C470" s="144">
        <v>559</v>
      </c>
      <c r="D470" s="146" t="s">
        <v>25</v>
      </c>
      <c r="E470" s="188">
        <v>3132</v>
      </c>
      <c r="F470" s="228" t="s">
        <v>280</v>
      </c>
      <c r="G470" s="220"/>
      <c r="H470" s="244">
        <v>8000</v>
      </c>
      <c r="I470" s="244"/>
      <c r="J470" s="244"/>
      <c r="K470" s="244">
        <f t="shared" si="52"/>
        <v>8000</v>
      </c>
    </row>
    <row r="471" spans="1:11" s="256" customFormat="1" x14ac:dyDescent="0.2">
      <c r="A471" s="331" t="s">
        <v>647</v>
      </c>
      <c r="B471" s="282" t="s">
        <v>716</v>
      </c>
      <c r="C471" s="282">
        <v>559</v>
      </c>
      <c r="D471" s="282"/>
      <c r="E471" s="283">
        <v>32</v>
      </c>
      <c r="F471" s="284"/>
      <c r="G471" s="285"/>
      <c r="H471" s="286">
        <f>H472+H474+H476+H480</f>
        <v>122000</v>
      </c>
      <c r="I471" s="286">
        <f t="shared" ref="I471:J471" si="54">I472+I474+I476+I480</f>
        <v>5600</v>
      </c>
      <c r="J471" s="286">
        <f t="shared" si="54"/>
        <v>5600</v>
      </c>
      <c r="K471" s="286">
        <f t="shared" si="52"/>
        <v>122000</v>
      </c>
    </row>
    <row r="472" spans="1:11" s="258" customFormat="1" x14ac:dyDescent="0.2">
      <c r="A472" s="185" t="s">
        <v>647</v>
      </c>
      <c r="B472" s="168" t="s">
        <v>716</v>
      </c>
      <c r="C472" s="168">
        <v>559</v>
      </c>
      <c r="D472" s="185"/>
      <c r="E472" s="187">
        <v>321</v>
      </c>
      <c r="F472" s="230"/>
      <c r="G472" s="157"/>
      <c r="H472" s="242">
        <f>H473</f>
        <v>7250</v>
      </c>
      <c r="I472" s="242">
        <f>I473</f>
        <v>0</v>
      </c>
      <c r="J472" s="242">
        <f>J473</f>
        <v>0</v>
      </c>
      <c r="K472" s="242">
        <f t="shared" si="52"/>
        <v>7250</v>
      </c>
    </row>
    <row r="473" spans="1:11" s="243" customFormat="1" x14ac:dyDescent="0.2">
      <c r="A473" s="146" t="s">
        <v>647</v>
      </c>
      <c r="B473" s="144" t="s">
        <v>716</v>
      </c>
      <c r="C473" s="144">
        <v>559</v>
      </c>
      <c r="D473" s="146" t="s">
        <v>25</v>
      </c>
      <c r="E473" s="188">
        <v>3211</v>
      </c>
      <c r="F473" s="228" t="s">
        <v>110</v>
      </c>
      <c r="G473" s="220"/>
      <c r="H473" s="244">
        <v>7250</v>
      </c>
      <c r="I473" s="244"/>
      <c r="J473" s="244"/>
      <c r="K473" s="244">
        <f t="shared" si="52"/>
        <v>7250</v>
      </c>
    </row>
    <row r="474" spans="1:11" s="258" customFormat="1" x14ac:dyDescent="0.2">
      <c r="A474" s="185" t="s">
        <v>647</v>
      </c>
      <c r="B474" s="168" t="s">
        <v>716</v>
      </c>
      <c r="C474" s="168">
        <v>559</v>
      </c>
      <c r="D474" s="185"/>
      <c r="E474" s="187">
        <v>322</v>
      </c>
      <c r="F474" s="230"/>
      <c r="G474" s="157"/>
      <c r="H474" s="242">
        <f>H475</f>
        <v>0</v>
      </c>
      <c r="I474" s="242">
        <f>I475</f>
        <v>0</v>
      </c>
      <c r="J474" s="242">
        <f>J475</f>
        <v>0</v>
      </c>
      <c r="K474" s="242">
        <f t="shared" si="52"/>
        <v>0</v>
      </c>
    </row>
    <row r="475" spans="1:11" s="243" customFormat="1" x14ac:dyDescent="0.2">
      <c r="A475" s="146" t="s">
        <v>647</v>
      </c>
      <c r="B475" s="144" t="s">
        <v>716</v>
      </c>
      <c r="C475" s="144">
        <v>559</v>
      </c>
      <c r="D475" s="146" t="s">
        <v>25</v>
      </c>
      <c r="E475" s="188">
        <v>3223</v>
      </c>
      <c r="F475" s="228" t="s">
        <v>115</v>
      </c>
      <c r="G475" s="220"/>
      <c r="H475" s="244">
        <v>0</v>
      </c>
      <c r="I475" s="244"/>
      <c r="J475" s="244"/>
      <c r="K475" s="244">
        <f t="shared" si="52"/>
        <v>0</v>
      </c>
    </row>
    <row r="476" spans="1:11" s="258" customFormat="1" x14ac:dyDescent="0.2">
      <c r="A476" s="185" t="s">
        <v>647</v>
      </c>
      <c r="B476" s="168" t="s">
        <v>716</v>
      </c>
      <c r="C476" s="168">
        <v>559</v>
      </c>
      <c r="D476" s="185"/>
      <c r="E476" s="187">
        <v>323</v>
      </c>
      <c r="F476" s="230"/>
      <c r="G476" s="157"/>
      <c r="H476" s="242">
        <f>SUM(H477:H479)</f>
        <v>107600</v>
      </c>
      <c r="I476" s="242">
        <f>SUM(I477:I479)</f>
        <v>5600</v>
      </c>
      <c r="J476" s="242">
        <f>SUM(J477:J479)</f>
        <v>0</v>
      </c>
      <c r="K476" s="242">
        <f t="shared" si="52"/>
        <v>102000</v>
      </c>
    </row>
    <row r="477" spans="1:11" s="243" customFormat="1" x14ac:dyDescent="0.2">
      <c r="A477" s="146" t="s">
        <v>647</v>
      </c>
      <c r="B477" s="144" t="s">
        <v>716</v>
      </c>
      <c r="C477" s="144">
        <v>559</v>
      </c>
      <c r="D477" s="146" t="s">
        <v>25</v>
      </c>
      <c r="E477" s="188">
        <v>3233</v>
      </c>
      <c r="F477" s="228" t="s">
        <v>119</v>
      </c>
      <c r="G477" s="220"/>
      <c r="H477" s="244">
        <v>17000</v>
      </c>
      <c r="I477" s="244"/>
      <c r="J477" s="244"/>
      <c r="K477" s="244">
        <f t="shared" si="52"/>
        <v>17000</v>
      </c>
    </row>
    <row r="478" spans="1:11" s="243" customFormat="1" x14ac:dyDescent="0.2">
      <c r="A478" s="146" t="s">
        <v>647</v>
      </c>
      <c r="B478" s="144" t="s">
        <v>716</v>
      </c>
      <c r="C478" s="144">
        <v>559</v>
      </c>
      <c r="D478" s="146" t="s">
        <v>25</v>
      </c>
      <c r="E478" s="188">
        <v>3235</v>
      </c>
      <c r="F478" s="228" t="s">
        <v>42</v>
      </c>
      <c r="G478" s="220"/>
      <c r="H478" s="244">
        <v>5600</v>
      </c>
      <c r="I478" s="244">
        <v>5600</v>
      </c>
      <c r="J478" s="244"/>
      <c r="K478" s="244">
        <f t="shared" si="52"/>
        <v>0</v>
      </c>
    </row>
    <row r="479" spans="1:11" s="243" customFormat="1" x14ac:dyDescent="0.2">
      <c r="A479" s="146" t="s">
        <v>647</v>
      </c>
      <c r="B479" s="144" t="s">
        <v>716</v>
      </c>
      <c r="C479" s="144">
        <v>559</v>
      </c>
      <c r="D479" s="146" t="s">
        <v>25</v>
      </c>
      <c r="E479" s="188">
        <v>3237</v>
      </c>
      <c r="F479" s="228" t="s">
        <v>36</v>
      </c>
      <c r="G479" s="220"/>
      <c r="H479" s="244">
        <v>85000</v>
      </c>
      <c r="I479" s="244"/>
      <c r="J479" s="244"/>
      <c r="K479" s="244">
        <f t="shared" si="52"/>
        <v>85000</v>
      </c>
    </row>
    <row r="480" spans="1:11" s="258" customFormat="1" x14ac:dyDescent="0.2">
      <c r="A480" s="185" t="s">
        <v>647</v>
      </c>
      <c r="B480" s="168" t="s">
        <v>716</v>
      </c>
      <c r="C480" s="168">
        <v>559</v>
      </c>
      <c r="D480" s="185"/>
      <c r="E480" s="187">
        <v>329</v>
      </c>
      <c r="F480" s="230"/>
      <c r="G480" s="157"/>
      <c r="H480" s="242">
        <f>H481</f>
        <v>7150</v>
      </c>
      <c r="I480" s="242">
        <f t="shared" ref="I480:J480" si="55">I481</f>
        <v>0</v>
      </c>
      <c r="J480" s="242">
        <f t="shared" si="55"/>
        <v>5600</v>
      </c>
      <c r="K480" s="242">
        <f t="shared" si="52"/>
        <v>12750</v>
      </c>
    </row>
    <row r="481" spans="1:11" s="243" customFormat="1" x14ac:dyDescent="0.2">
      <c r="A481" s="146" t="s">
        <v>647</v>
      </c>
      <c r="B481" s="144" t="s">
        <v>716</v>
      </c>
      <c r="C481" s="144">
        <v>559</v>
      </c>
      <c r="D481" s="146" t="s">
        <v>25</v>
      </c>
      <c r="E481" s="188">
        <v>3293</v>
      </c>
      <c r="F481" s="228" t="s">
        <v>124</v>
      </c>
      <c r="G481" s="220"/>
      <c r="H481" s="244">
        <v>7150</v>
      </c>
      <c r="I481" s="244"/>
      <c r="J481" s="244">
        <v>5600</v>
      </c>
      <c r="K481" s="244">
        <f t="shared" si="52"/>
        <v>12750</v>
      </c>
    </row>
    <row r="482" spans="1:11" s="256" customFormat="1" x14ac:dyDescent="0.2">
      <c r="A482" s="331" t="s">
        <v>647</v>
      </c>
      <c r="B482" s="282" t="s">
        <v>716</v>
      </c>
      <c r="C482" s="282">
        <v>559</v>
      </c>
      <c r="D482" s="282"/>
      <c r="E482" s="283">
        <v>41</v>
      </c>
      <c r="F482" s="284"/>
      <c r="G482" s="285"/>
      <c r="H482" s="286">
        <f t="shared" ref="H482:J483" si="56">H483</f>
        <v>80000</v>
      </c>
      <c r="I482" s="286">
        <f t="shared" si="56"/>
        <v>0</v>
      </c>
      <c r="J482" s="286">
        <f t="shared" si="56"/>
        <v>0</v>
      </c>
      <c r="K482" s="286">
        <f t="shared" si="52"/>
        <v>80000</v>
      </c>
    </row>
    <row r="483" spans="1:11" s="258" customFormat="1" x14ac:dyDescent="0.2">
      <c r="A483" s="170" t="s">
        <v>647</v>
      </c>
      <c r="B483" s="169" t="s">
        <v>716</v>
      </c>
      <c r="C483" s="169">
        <v>559</v>
      </c>
      <c r="D483" s="185"/>
      <c r="E483" s="187">
        <v>412</v>
      </c>
      <c r="F483" s="230"/>
      <c r="G483" s="157"/>
      <c r="H483" s="242">
        <f t="shared" si="56"/>
        <v>80000</v>
      </c>
      <c r="I483" s="242">
        <f t="shared" si="56"/>
        <v>0</v>
      </c>
      <c r="J483" s="242">
        <f t="shared" si="56"/>
        <v>0</v>
      </c>
      <c r="K483" s="242">
        <f t="shared" si="52"/>
        <v>80000</v>
      </c>
    </row>
    <row r="484" spans="1:11" ht="15" x14ac:dyDescent="0.2">
      <c r="A484" s="146" t="s">
        <v>647</v>
      </c>
      <c r="B484" s="144" t="s">
        <v>716</v>
      </c>
      <c r="C484" s="144">
        <v>559</v>
      </c>
      <c r="D484" s="146" t="s">
        <v>25</v>
      </c>
      <c r="E484" s="188">
        <v>4126</v>
      </c>
      <c r="F484" s="228" t="s">
        <v>4</v>
      </c>
      <c r="G484" s="164"/>
      <c r="H484" s="244">
        <v>80000</v>
      </c>
      <c r="I484" s="244"/>
      <c r="J484" s="244"/>
      <c r="K484" s="244">
        <f t="shared" si="52"/>
        <v>80000</v>
      </c>
    </row>
    <row r="485" spans="1:11" s="256" customFormat="1" x14ac:dyDescent="0.2">
      <c r="A485" s="331" t="s">
        <v>647</v>
      </c>
      <c r="B485" s="282" t="s">
        <v>716</v>
      </c>
      <c r="C485" s="282">
        <v>559</v>
      </c>
      <c r="D485" s="282"/>
      <c r="E485" s="283">
        <v>42</v>
      </c>
      <c r="F485" s="284"/>
      <c r="G485" s="285"/>
      <c r="H485" s="286">
        <f>H488+H486</f>
        <v>740000</v>
      </c>
      <c r="I485" s="286">
        <f>I488+I486</f>
        <v>0</v>
      </c>
      <c r="J485" s="286">
        <f>J488+J486</f>
        <v>0</v>
      </c>
      <c r="K485" s="286">
        <f t="shared" si="52"/>
        <v>740000</v>
      </c>
    </row>
    <row r="486" spans="1:11" s="258" customFormat="1" x14ac:dyDescent="0.2">
      <c r="A486" s="170" t="s">
        <v>647</v>
      </c>
      <c r="B486" s="169" t="s">
        <v>716</v>
      </c>
      <c r="C486" s="169">
        <v>559</v>
      </c>
      <c r="D486" s="185"/>
      <c r="E486" s="187">
        <v>422</v>
      </c>
      <c r="F486" s="230"/>
      <c r="G486" s="157"/>
      <c r="H486" s="242">
        <f>H487</f>
        <v>20000</v>
      </c>
      <c r="I486" s="242">
        <f>I487</f>
        <v>0</v>
      </c>
      <c r="J486" s="242">
        <f>J487</f>
        <v>0</v>
      </c>
      <c r="K486" s="242">
        <f t="shared" si="52"/>
        <v>20000</v>
      </c>
    </row>
    <row r="487" spans="1:11" s="243" customFormat="1" x14ac:dyDescent="0.2">
      <c r="A487" s="146" t="s">
        <v>647</v>
      </c>
      <c r="B487" s="144" t="s">
        <v>716</v>
      </c>
      <c r="C487" s="144">
        <v>559</v>
      </c>
      <c r="D487" s="146" t="s">
        <v>25</v>
      </c>
      <c r="E487" s="188">
        <v>4221</v>
      </c>
      <c r="F487" s="228" t="s">
        <v>129</v>
      </c>
      <c r="G487" s="220"/>
      <c r="H487" s="244">
        <v>20000</v>
      </c>
      <c r="I487" s="244"/>
      <c r="J487" s="244"/>
      <c r="K487" s="244">
        <f t="shared" si="52"/>
        <v>20000</v>
      </c>
    </row>
    <row r="488" spans="1:11" s="258" customFormat="1" x14ac:dyDescent="0.2">
      <c r="A488" s="170" t="s">
        <v>647</v>
      </c>
      <c r="B488" s="169" t="s">
        <v>716</v>
      </c>
      <c r="C488" s="169">
        <v>559</v>
      </c>
      <c r="D488" s="185"/>
      <c r="E488" s="187">
        <v>426</v>
      </c>
      <c r="F488" s="230"/>
      <c r="G488" s="157"/>
      <c r="H488" s="242">
        <f>H489</f>
        <v>720000</v>
      </c>
      <c r="I488" s="242">
        <f>I489</f>
        <v>0</v>
      </c>
      <c r="J488" s="242">
        <f>J489</f>
        <v>0</v>
      </c>
      <c r="K488" s="242">
        <f t="shared" si="52"/>
        <v>720000</v>
      </c>
    </row>
    <row r="489" spans="1:11" s="243" customFormat="1" x14ac:dyDescent="0.2">
      <c r="A489" s="146" t="s">
        <v>647</v>
      </c>
      <c r="B489" s="144" t="s">
        <v>716</v>
      </c>
      <c r="C489" s="144">
        <v>559</v>
      </c>
      <c r="D489" s="146" t="s">
        <v>25</v>
      </c>
      <c r="E489" s="188">
        <v>4262</v>
      </c>
      <c r="F489" s="228" t="s">
        <v>135</v>
      </c>
      <c r="G489" s="220"/>
      <c r="H489" s="244">
        <v>720000</v>
      </c>
      <c r="I489" s="244"/>
      <c r="J489" s="244"/>
      <c r="K489" s="244">
        <f t="shared" si="52"/>
        <v>720000</v>
      </c>
    </row>
    <row r="490" spans="1:11" s="256" customFormat="1" ht="63" x14ac:dyDescent="0.2">
      <c r="A490" s="354" t="s">
        <v>647</v>
      </c>
      <c r="B490" s="293" t="s">
        <v>718</v>
      </c>
      <c r="C490" s="293"/>
      <c r="D490" s="293"/>
      <c r="E490" s="294"/>
      <c r="F490" s="296" t="s">
        <v>717</v>
      </c>
      <c r="G490" s="297" t="s">
        <v>684</v>
      </c>
      <c r="H490" s="298">
        <f>H491+H496+H507+H512</f>
        <v>205000</v>
      </c>
      <c r="I490" s="298">
        <f t="shared" ref="I490:J490" si="57">I491+I496+I507+I512</f>
        <v>0</v>
      </c>
      <c r="J490" s="298">
        <f t="shared" si="57"/>
        <v>0</v>
      </c>
      <c r="K490" s="298">
        <f t="shared" si="52"/>
        <v>205000</v>
      </c>
    </row>
    <row r="491" spans="1:11" s="258" customFormat="1" x14ac:dyDescent="0.2">
      <c r="A491" s="331" t="s">
        <v>647</v>
      </c>
      <c r="B491" s="282" t="s">
        <v>718</v>
      </c>
      <c r="C491" s="282">
        <v>12</v>
      </c>
      <c r="D491" s="282"/>
      <c r="E491" s="283">
        <v>31</v>
      </c>
      <c r="F491" s="284"/>
      <c r="G491" s="285"/>
      <c r="H491" s="286">
        <f>H492+H494</f>
        <v>10000</v>
      </c>
      <c r="I491" s="286">
        <f>I492+I494</f>
        <v>0</v>
      </c>
      <c r="J491" s="286">
        <f>J492+J494</f>
        <v>0</v>
      </c>
      <c r="K491" s="286">
        <f t="shared" si="52"/>
        <v>10000</v>
      </c>
    </row>
    <row r="492" spans="1:11" s="278" customFormat="1" x14ac:dyDescent="0.2">
      <c r="A492" s="170" t="s">
        <v>647</v>
      </c>
      <c r="B492" s="169" t="s">
        <v>718</v>
      </c>
      <c r="C492" s="169">
        <v>12</v>
      </c>
      <c r="D492" s="185"/>
      <c r="E492" s="187">
        <v>311</v>
      </c>
      <c r="F492" s="230"/>
      <c r="G492" s="157"/>
      <c r="H492" s="242">
        <f>H493</f>
        <v>8000</v>
      </c>
      <c r="I492" s="242">
        <f>I493</f>
        <v>0</v>
      </c>
      <c r="J492" s="242">
        <f>J493</f>
        <v>0</v>
      </c>
      <c r="K492" s="242">
        <f t="shared" si="52"/>
        <v>8000</v>
      </c>
    </row>
    <row r="493" spans="1:11" s="278" customFormat="1" x14ac:dyDescent="0.2">
      <c r="A493" s="172" t="s">
        <v>647</v>
      </c>
      <c r="B493" s="145" t="s">
        <v>718</v>
      </c>
      <c r="C493" s="145">
        <v>12</v>
      </c>
      <c r="D493" s="146" t="s">
        <v>25</v>
      </c>
      <c r="E493" s="188">
        <v>3111</v>
      </c>
      <c r="F493" s="228" t="s">
        <v>19</v>
      </c>
      <c r="G493" s="220"/>
      <c r="H493" s="244">
        <v>8000</v>
      </c>
      <c r="I493" s="244"/>
      <c r="J493" s="244"/>
      <c r="K493" s="244">
        <f t="shared" si="52"/>
        <v>8000</v>
      </c>
    </row>
    <row r="494" spans="1:11" s="278" customFormat="1" x14ac:dyDescent="0.2">
      <c r="A494" s="251" t="s">
        <v>647</v>
      </c>
      <c r="B494" s="250" t="s">
        <v>718</v>
      </c>
      <c r="C494" s="250">
        <v>12</v>
      </c>
      <c r="D494" s="206"/>
      <c r="E494" s="203">
        <v>313</v>
      </c>
      <c r="F494" s="231"/>
      <c r="G494" s="241"/>
      <c r="H494" s="242">
        <f>H495</f>
        <v>2000</v>
      </c>
      <c r="I494" s="242">
        <f>I495</f>
        <v>0</v>
      </c>
      <c r="J494" s="242">
        <f>J495</f>
        <v>0</v>
      </c>
      <c r="K494" s="242">
        <f t="shared" si="52"/>
        <v>2000</v>
      </c>
    </row>
    <row r="495" spans="1:11" s="256" customFormat="1" ht="15" x14ac:dyDescent="0.2">
      <c r="A495" s="172" t="s">
        <v>647</v>
      </c>
      <c r="B495" s="145" t="s">
        <v>718</v>
      </c>
      <c r="C495" s="145">
        <v>12</v>
      </c>
      <c r="D495" s="146" t="s">
        <v>25</v>
      </c>
      <c r="E495" s="188">
        <v>3132</v>
      </c>
      <c r="F495" s="228" t="s">
        <v>280</v>
      </c>
      <c r="G495" s="220"/>
      <c r="H495" s="244">
        <v>2000</v>
      </c>
      <c r="I495" s="244"/>
      <c r="J495" s="244"/>
      <c r="K495" s="244">
        <f t="shared" si="52"/>
        <v>2000</v>
      </c>
    </row>
    <row r="496" spans="1:11" s="258" customFormat="1" x14ac:dyDescent="0.2">
      <c r="A496" s="331" t="s">
        <v>647</v>
      </c>
      <c r="B496" s="282" t="s">
        <v>718</v>
      </c>
      <c r="C496" s="282">
        <v>12</v>
      </c>
      <c r="D496" s="282"/>
      <c r="E496" s="283">
        <v>32</v>
      </c>
      <c r="F496" s="284"/>
      <c r="G496" s="285"/>
      <c r="H496" s="286">
        <f>H497+H499+H503+H505</f>
        <v>22000</v>
      </c>
      <c r="I496" s="286">
        <f>I497+I499+I503+I505</f>
        <v>0</v>
      </c>
      <c r="J496" s="286">
        <f>J497+J499+J503+J505</f>
        <v>0</v>
      </c>
      <c r="K496" s="286">
        <f t="shared" si="52"/>
        <v>22000</v>
      </c>
    </row>
    <row r="497" spans="1:11" s="278" customFormat="1" x14ac:dyDescent="0.2">
      <c r="A497" s="170" t="s">
        <v>647</v>
      </c>
      <c r="B497" s="169" t="s">
        <v>718</v>
      </c>
      <c r="C497" s="169">
        <v>12</v>
      </c>
      <c r="D497" s="185"/>
      <c r="E497" s="187">
        <v>321</v>
      </c>
      <c r="F497" s="230"/>
      <c r="G497" s="157"/>
      <c r="H497" s="242">
        <f>H498</f>
        <v>3000</v>
      </c>
      <c r="I497" s="242">
        <f>I498</f>
        <v>0</v>
      </c>
      <c r="J497" s="242">
        <f>J498</f>
        <v>0</v>
      </c>
      <c r="K497" s="242">
        <f t="shared" si="52"/>
        <v>3000</v>
      </c>
    </row>
    <row r="498" spans="1:11" s="278" customFormat="1" x14ac:dyDescent="0.2">
      <c r="A498" s="172" t="s">
        <v>647</v>
      </c>
      <c r="B498" s="145" t="s">
        <v>718</v>
      </c>
      <c r="C498" s="145">
        <v>12</v>
      </c>
      <c r="D498" s="146" t="s">
        <v>25</v>
      </c>
      <c r="E498" s="188">
        <v>3211</v>
      </c>
      <c r="F498" s="228" t="s">
        <v>110</v>
      </c>
      <c r="G498" s="220"/>
      <c r="H498" s="244">
        <v>3000</v>
      </c>
      <c r="I498" s="244"/>
      <c r="J498" s="244"/>
      <c r="K498" s="244">
        <f t="shared" si="52"/>
        <v>3000</v>
      </c>
    </row>
    <row r="499" spans="1:11" s="278" customFormat="1" x14ac:dyDescent="0.2">
      <c r="A499" s="251" t="s">
        <v>647</v>
      </c>
      <c r="B499" s="250" t="s">
        <v>718</v>
      </c>
      <c r="C499" s="250">
        <v>12</v>
      </c>
      <c r="D499" s="206"/>
      <c r="E499" s="203">
        <v>323</v>
      </c>
      <c r="F499" s="231"/>
      <c r="G499" s="241"/>
      <c r="H499" s="242">
        <f>H500+H502+H501</f>
        <v>11000</v>
      </c>
      <c r="I499" s="242">
        <f>I500+I502+I501</f>
        <v>0</v>
      </c>
      <c r="J499" s="242">
        <f>J500+J502+J501</f>
        <v>0</v>
      </c>
      <c r="K499" s="242">
        <f t="shared" si="52"/>
        <v>11000</v>
      </c>
    </row>
    <row r="500" spans="1:11" s="243" customFormat="1" x14ac:dyDescent="0.2">
      <c r="A500" s="172" t="s">
        <v>647</v>
      </c>
      <c r="B500" s="145" t="s">
        <v>718</v>
      </c>
      <c r="C500" s="145">
        <v>12</v>
      </c>
      <c r="D500" s="146" t="s">
        <v>25</v>
      </c>
      <c r="E500" s="188">
        <v>3233</v>
      </c>
      <c r="F500" s="228" t="s">
        <v>119</v>
      </c>
      <c r="G500" s="220"/>
      <c r="H500" s="244">
        <v>3000</v>
      </c>
      <c r="I500" s="244"/>
      <c r="J500" s="244"/>
      <c r="K500" s="244">
        <f t="shared" si="52"/>
        <v>3000</v>
      </c>
    </row>
    <row r="501" spans="1:11" s="243" customFormat="1" x14ac:dyDescent="0.2">
      <c r="A501" s="251" t="s">
        <v>647</v>
      </c>
      <c r="B501" s="368" t="s">
        <v>718</v>
      </c>
      <c r="C501" s="368">
        <v>12</v>
      </c>
      <c r="D501" s="369" t="s">
        <v>25</v>
      </c>
      <c r="E501" s="364">
        <v>3235</v>
      </c>
      <c r="F501" s="232" t="s">
        <v>42</v>
      </c>
      <c r="G501" s="220"/>
      <c r="H501" s="244">
        <v>1000</v>
      </c>
      <c r="I501" s="244"/>
      <c r="J501" s="244"/>
      <c r="K501" s="244">
        <f t="shared" si="52"/>
        <v>1000</v>
      </c>
    </row>
    <row r="502" spans="1:11" s="167" customFormat="1" x14ac:dyDescent="0.2">
      <c r="A502" s="172" t="s">
        <v>647</v>
      </c>
      <c r="B502" s="145" t="s">
        <v>718</v>
      </c>
      <c r="C502" s="145">
        <v>12</v>
      </c>
      <c r="D502" s="146" t="s">
        <v>25</v>
      </c>
      <c r="E502" s="188">
        <v>3237</v>
      </c>
      <c r="F502" s="228" t="s">
        <v>36</v>
      </c>
      <c r="G502" s="220"/>
      <c r="H502" s="244">
        <v>7000</v>
      </c>
      <c r="I502" s="244"/>
      <c r="J502" s="244"/>
      <c r="K502" s="244">
        <f t="shared" si="52"/>
        <v>7000</v>
      </c>
    </row>
    <row r="503" spans="1:11" x14ac:dyDescent="0.2">
      <c r="A503" s="250" t="s">
        <v>647</v>
      </c>
      <c r="B503" s="250" t="s">
        <v>718</v>
      </c>
      <c r="C503" s="250">
        <v>12</v>
      </c>
      <c r="D503" s="206"/>
      <c r="E503" s="203">
        <v>324</v>
      </c>
      <c r="F503" s="231"/>
      <c r="G503" s="241"/>
      <c r="H503" s="260">
        <f>H504</f>
        <v>3000</v>
      </c>
      <c r="I503" s="260">
        <f>I504</f>
        <v>0</v>
      </c>
      <c r="J503" s="260">
        <f>J504</f>
        <v>0</v>
      </c>
      <c r="K503" s="260">
        <f t="shared" si="52"/>
        <v>3000</v>
      </c>
    </row>
    <row r="504" spans="1:11" ht="30" x14ac:dyDescent="0.2">
      <c r="A504" s="250" t="s">
        <v>647</v>
      </c>
      <c r="B504" s="368" t="s">
        <v>718</v>
      </c>
      <c r="C504" s="368">
        <v>12</v>
      </c>
      <c r="D504" s="369" t="s">
        <v>25</v>
      </c>
      <c r="E504" s="364">
        <v>3241</v>
      </c>
      <c r="F504" s="232" t="s">
        <v>238</v>
      </c>
      <c r="G504" s="220"/>
      <c r="H504" s="244">
        <v>3000</v>
      </c>
      <c r="I504" s="244"/>
      <c r="J504" s="244"/>
      <c r="K504" s="244">
        <f t="shared" si="52"/>
        <v>3000</v>
      </c>
    </row>
    <row r="505" spans="1:11" s="152" customFormat="1" x14ac:dyDescent="0.2">
      <c r="A505" s="250" t="s">
        <v>647</v>
      </c>
      <c r="B505" s="250" t="s">
        <v>718</v>
      </c>
      <c r="C505" s="250">
        <v>12</v>
      </c>
      <c r="D505" s="206"/>
      <c r="E505" s="203">
        <v>329</v>
      </c>
      <c r="F505" s="231"/>
      <c r="G505" s="241"/>
      <c r="H505" s="260">
        <f>H506</f>
        <v>5000</v>
      </c>
      <c r="I505" s="260">
        <f>I506</f>
        <v>0</v>
      </c>
      <c r="J505" s="260">
        <f>J506</f>
        <v>0</v>
      </c>
      <c r="K505" s="260">
        <f t="shared" si="52"/>
        <v>5000</v>
      </c>
    </row>
    <row r="506" spans="1:11" s="223" customFormat="1" x14ac:dyDescent="0.2">
      <c r="A506" s="250" t="s">
        <v>647</v>
      </c>
      <c r="B506" s="368" t="s">
        <v>718</v>
      </c>
      <c r="C506" s="368">
        <v>12</v>
      </c>
      <c r="D506" s="369" t="s">
        <v>25</v>
      </c>
      <c r="E506" s="364">
        <v>3293</v>
      </c>
      <c r="F506" s="232" t="s">
        <v>124</v>
      </c>
      <c r="G506" s="220"/>
      <c r="H506" s="244">
        <v>5000</v>
      </c>
      <c r="I506" s="244"/>
      <c r="J506" s="244"/>
      <c r="K506" s="244">
        <f t="shared" si="52"/>
        <v>5000</v>
      </c>
    </row>
    <row r="507" spans="1:11" s="223" customFormat="1" x14ac:dyDescent="0.2">
      <c r="A507" s="331" t="s">
        <v>647</v>
      </c>
      <c r="B507" s="282" t="s">
        <v>718</v>
      </c>
      <c r="C507" s="282">
        <v>559</v>
      </c>
      <c r="D507" s="282"/>
      <c r="E507" s="283">
        <v>31</v>
      </c>
      <c r="F507" s="284"/>
      <c r="G507" s="285"/>
      <c r="H507" s="286">
        <f>H508+H510</f>
        <v>50000</v>
      </c>
      <c r="I507" s="286">
        <f>I508+I510</f>
        <v>0</v>
      </c>
      <c r="J507" s="286">
        <f>J508+J510</f>
        <v>0</v>
      </c>
      <c r="K507" s="286">
        <f t="shared" si="52"/>
        <v>50000</v>
      </c>
    </row>
    <row r="508" spans="1:11" x14ac:dyDescent="0.2">
      <c r="A508" s="185" t="s">
        <v>647</v>
      </c>
      <c r="B508" s="168" t="s">
        <v>718</v>
      </c>
      <c r="C508" s="168">
        <v>559</v>
      </c>
      <c r="D508" s="185"/>
      <c r="E508" s="187">
        <v>311</v>
      </c>
      <c r="F508" s="230"/>
      <c r="G508" s="157"/>
      <c r="H508" s="242">
        <f>H509</f>
        <v>42500</v>
      </c>
      <c r="I508" s="242">
        <f>I509</f>
        <v>0</v>
      </c>
      <c r="J508" s="242">
        <f>J509</f>
        <v>0</v>
      </c>
      <c r="K508" s="242">
        <f t="shared" si="52"/>
        <v>42500</v>
      </c>
    </row>
    <row r="509" spans="1:11" ht="15" x14ac:dyDescent="0.2">
      <c r="A509" s="146" t="s">
        <v>647</v>
      </c>
      <c r="B509" s="144" t="s">
        <v>718</v>
      </c>
      <c r="C509" s="144">
        <v>559</v>
      </c>
      <c r="D509" s="146" t="s">
        <v>25</v>
      </c>
      <c r="E509" s="188">
        <v>3111</v>
      </c>
      <c r="F509" s="228" t="s">
        <v>19</v>
      </c>
      <c r="G509" s="220"/>
      <c r="H509" s="244">
        <v>42500</v>
      </c>
      <c r="I509" s="244"/>
      <c r="J509" s="244"/>
      <c r="K509" s="244">
        <f t="shared" si="52"/>
        <v>42500</v>
      </c>
    </row>
    <row r="510" spans="1:11" s="152" customFormat="1" x14ac:dyDescent="0.2">
      <c r="A510" s="185" t="s">
        <v>647</v>
      </c>
      <c r="B510" s="168" t="s">
        <v>718</v>
      </c>
      <c r="C510" s="168">
        <v>559</v>
      </c>
      <c r="D510" s="185"/>
      <c r="E510" s="187">
        <v>313</v>
      </c>
      <c r="F510" s="230"/>
      <c r="G510" s="157"/>
      <c r="H510" s="242">
        <f>SUM(H511)</f>
        <v>7500</v>
      </c>
      <c r="I510" s="242">
        <f>SUM(I511)</f>
        <v>0</v>
      </c>
      <c r="J510" s="242">
        <f>SUM(J511)</f>
        <v>0</v>
      </c>
      <c r="K510" s="242">
        <f t="shared" si="52"/>
        <v>7500</v>
      </c>
    </row>
    <row r="511" spans="1:11" s="223" customFormat="1" ht="15" x14ac:dyDescent="0.2">
      <c r="A511" s="146" t="s">
        <v>647</v>
      </c>
      <c r="B511" s="144" t="s">
        <v>718</v>
      </c>
      <c r="C511" s="144">
        <v>559</v>
      </c>
      <c r="D511" s="146" t="s">
        <v>25</v>
      </c>
      <c r="E511" s="188">
        <v>3132</v>
      </c>
      <c r="F511" s="228" t="s">
        <v>280</v>
      </c>
      <c r="G511" s="220"/>
      <c r="H511" s="244">
        <v>7500</v>
      </c>
      <c r="I511" s="244"/>
      <c r="J511" s="244"/>
      <c r="K511" s="244">
        <f t="shared" si="52"/>
        <v>7500</v>
      </c>
    </row>
    <row r="512" spans="1:11" x14ac:dyDescent="0.2">
      <c r="A512" s="331" t="s">
        <v>647</v>
      </c>
      <c r="B512" s="282" t="s">
        <v>718</v>
      </c>
      <c r="C512" s="282">
        <v>559</v>
      </c>
      <c r="D512" s="282"/>
      <c r="E512" s="283">
        <v>32</v>
      </c>
      <c r="F512" s="284"/>
      <c r="G512" s="285"/>
      <c r="H512" s="286">
        <f>H513+H6047+H515+H519+H521</f>
        <v>123000</v>
      </c>
      <c r="I512" s="286">
        <f>I513+I6047+I515+I519+I521</f>
        <v>0</v>
      </c>
      <c r="J512" s="286">
        <f>J513+J6047+J515+J519+J521</f>
        <v>0</v>
      </c>
      <c r="K512" s="286">
        <f t="shared" si="52"/>
        <v>123000</v>
      </c>
    </row>
    <row r="513" spans="1:11" s="152" customFormat="1" x14ac:dyDescent="0.2">
      <c r="A513" s="185" t="s">
        <v>647</v>
      </c>
      <c r="B513" s="168" t="s">
        <v>718</v>
      </c>
      <c r="C513" s="168">
        <v>559</v>
      </c>
      <c r="D513" s="185"/>
      <c r="E513" s="187">
        <v>321</v>
      </c>
      <c r="F513" s="230"/>
      <c r="G513" s="157"/>
      <c r="H513" s="242">
        <f>H514</f>
        <v>16000</v>
      </c>
      <c r="I513" s="242">
        <f>I514</f>
        <v>0</v>
      </c>
      <c r="J513" s="242">
        <f>J514</f>
        <v>0</v>
      </c>
      <c r="K513" s="242">
        <f t="shared" si="52"/>
        <v>16000</v>
      </c>
    </row>
    <row r="514" spans="1:11" s="223" customFormat="1" ht="15" x14ac:dyDescent="0.2">
      <c r="A514" s="146" t="s">
        <v>647</v>
      </c>
      <c r="B514" s="144" t="s">
        <v>718</v>
      </c>
      <c r="C514" s="144">
        <v>559</v>
      </c>
      <c r="D514" s="146" t="s">
        <v>25</v>
      </c>
      <c r="E514" s="188">
        <v>3211</v>
      </c>
      <c r="F514" s="228" t="s">
        <v>110</v>
      </c>
      <c r="G514" s="220"/>
      <c r="H514" s="244">
        <v>16000</v>
      </c>
      <c r="I514" s="244"/>
      <c r="J514" s="244"/>
      <c r="K514" s="244">
        <f t="shared" si="52"/>
        <v>16000</v>
      </c>
    </row>
    <row r="515" spans="1:11" s="166" customFormat="1" x14ac:dyDescent="0.2">
      <c r="A515" s="185" t="s">
        <v>647</v>
      </c>
      <c r="B515" s="168" t="s">
        <v>718</v>
      </c>
      <c r="C515" s="168">
        <v>559</v>
      </c>
      <c r="D515" s="185"/>
      <c r="E515" s="187">
        <v>323</v>
      </c>
      <c r="F515" s="230"/>
      <c r="G515" s="157"/>
      <c r="H515" s="242">
        <f>H516+H518+H517</f>
        <v>61500</v>
      </c>
      <c r="I515" s="242">
        <f>I516+I518+I517</f>
        <v>0</v>
      </c>
      <c r="J515" s="242">
        <f>J516+J518+J517</f>
        <v>0</v>
      </c>
      <c r="K515" s="242">
        <f t="shared" si="52"/>
        <v>61500</v>
      </c>
    </row>
    <row r="516" spans="1:11" s="166" customFormat="1" ht="15" x14ac:dyDescent="0.2">
      <c r="A516" s="146" t="s">
        <v>647</v>
      </c>
      <c r="B516" s="144" t="s">
        <v>718</v>
      </c>
      <c r="C516" s="144">
        <v>559</v>
      </c>
      <c r="D516" s="146" t="s">
        <v>25</v>
      </c>
      <c r="E516" s="188">
        <v>3233</v>
      </c>
      <c r="F516" s="228" t="s">
        <v>119</v>
      </c>
      <c r="G516" s="220"/>
      <c r="H516" s="244">
        <v>17000</v>
      </c>
      <c r="I516" s="244"/>
      <c r="J516" s="244"/>
      <c r="K516" s="244">
        <f t="shared" si="52"/>
        <v>17000</v>
      </c>
    </row>
    <row r="517" spans="1:11" s="167" customFormat="1" x14ac:dyDescent="0.2">
      <c r="A517" s="250" t="s">
        <v>647</v>
      </c>
      <c r="B517" s="370" t="s">
        <v>718</v>
      </c>
      <c r="C517" s="370">
        <v>559</v>
      </c>
      <c r="D517" s="369" t="s">
        <v>25</v>
      </c>
      <c r="E517" s="364">
        <v>3235</v>
      </c>
      <c r="F517" s="232" t="s">
        <v>42</v>
      </c>
      <c r="G517" s="220"/>
      <c r="H517" s="244">
        <v>5500</v>
      </c>
      <c r="I517" s="244"/>
      <c r="J517" s="244"/>
      <c r="K517" s="244">
        <f t="shared" si="52"/>
        <v>5500</v>
      </c>
    </row>
    <row r="518" spans="1:11" s="223" customFormat="1" ht="15" x14ac:dyDescent="0.2">
      <c r="A518" s="146" t="s">
        <v>647</v>
      </c>
      <c r="B518" s="144" t="s">
        <v>718</v>
      </c>
      <c r="C518" s="144">
        <v>559</v>
      </c>
      <c r="D518" s="146" t="s">
        <v>25</v>
      </c>
      <c r="E518" s="188">
        <v>3237</v>
      </c>
      <c r="F518" s="228" t="s">
        <v>36</v>
      </c>
      <c r="G518" s="220"/>
      <c r="H518" s="244">
        <v>39000</v>
      </c>
      <c r="I518" s="244"/>
      <c r="J518" s="244"/>
      <c r="K518" s="244">
        <f t="shared" si="52"/>
        <v>39000</v>
      </c>
    </row>
    <row r="519" spans="1:11" s="166" customFormat="1" x14ac:dyDescent="0.2">
      <c r="A519" s="250" t="s">
        <v>647</v>
      </c>
      <c r="B519" s="168" t="s">
        <v>718</v>
      </c>
      <c r="C519" s="168">
        <v>559</v>
      </c>
      <c r="D519" s="185"/>
      <c r="E519" s="187">
        <v>324</v>
      </c>
      <c r="F519" s="230"/>
      <c r="G519" s="241"/>
      <c r="H519" s="260">
        <f>H520</f>
        <v>17000</v>
      </c>
      <c r="I519" s="260">
        <f>I520</f>
        <v>0</v>
      </c>
      <c r="J519" s="260">
        <f>J520</f>
        <v>0</v>
      </c>
      <c r="K519" s="260">
        <f t="shared" si="52"/>
        <v>17000</v>
      </c>
    </row>
    <row r="520" spans="1:11" s="166" customFormat="1" ht="30" x14ac:dyDescent="0.2">
      <c r="A520" s="250" t="s">
        <v>647</v>
      </c>
      <c r="B520" s="370" t="s">
        <v>718</v>
      </c>
      <c r="C520" s="370">
        <v>559</v>
      </c>
      <c r="D520" s="369" t="s">
        <v>25</v>
      </c>
      <c r="E520" s="364">
        <v>3241</v>
      </c>
      <c r="F520" s="232" t="s">
        <v>238</v>
      </c>
      <c r="G520" s="220"/>
      <c r="H520" s="244">
        <v>17000</v>
      </c>
      <c r="I520" s="244"/>
      <c r="J520" s="244"/>
      <c r="K520" s="244">
        <f t="shared" ref="K520:K583" si="58">H520-I520+J520</f>
        <v>17000</v>
      </c>
    </row>
    <row r="521" spans="1:11" s="167" customFormat="1" x14ac:dyDescent="0.2">
      <c r="A521" s="250" t="s">
        <v>647</v>
      </c>
      <c r="B521" s="168" t="s">
        <v>718</v>
      </c>
      <c r="C521" s="168">
        <v>559</v>
      </c>
      <c r="D521" s="185"/>
      <c r="E521" s="187">
        <v>329</v>
      </c>
      <c r="F521" s="230"/>
      <c r="G521" s="241"/>
      <c r="H521" s="260">
        <f>H522</f>
        <v>28500</v>
      </c>
      <c r="I521" s="260">
        <f>I522</f>
        <v>0</v>
      </c>
      <c r="J521" s="260">
        <f>J522</f>
        <v>0</v>
      </c>
      <c r="K521" s="260">
        <f t="shared" si="58"/>
        <v>28500</v>
      </c>
    </row>
    <row r="522" spans="1:11" s="223" customFormat="1" x14ac:dyDescent="0.2">
      <c r="A522" s="250" t="s">
        <v>647</v>
      </c>
      <c r="B522" s="370" t="s">
        <v>718</v>
      </c>
      <c r="C522" s="370">
        <v>559</v>
      </c>
      <c r="D522" s="369" t="s">
        <v>25</v>
      </c>
      <c r="E522" s="364">
        <v>3293</v>
      </c>
      <c r="F522" s="232" t="s">
        <v>124</v>
      </c>
      <c r="G522" s="220"/>
      <c r="H522" s="244">
        <v>28500</v>
      </c>
      <c r="I522" s="244"/>
      <c r="J522" s="244"/>
      <c r="K522" s="244">
        <f t="shared" si="58"/>
        <v>28500</v>
      </c>
    </row>
    <row r="523" spans="1:11" s="152" customFormat="1" ht="47.25" x14ac:dyDescent="0.2">
      <c r="A523" s="354" t="s">
        <v>647</v>
      </c>
      <c r="B523" s="293" t="s">
        <v>890</v>
      </c>
      <c r="C523" s="335"/>
      <c r="D523" s="335"/>
      <c r="E523" s="352"/>
      <c r="F523" s="296" t="s">
        <v>889</v>
      </c>
      <c r="G523" s="297" t="s">
        <v>684</v>
      </c>
      <c r="H523" s="298">
        <f>H524+H529+H543+H548+H554+H559+H573</f>
        <v>10891150</v>
      </c>
      <c r="I523" s="298">
        <f t="shared" ref="I523:J523" si="59">I524+I529+I543+I548+I554+I559+I573</f>
        <v>5461000</v>
      </c>
      <c r="J523" s="298">
        <f t="shared" si="59"/>
        <v>514000</v>
      </c>
      <c r="K523" s="298">
        <f t="shared" si="58"/>
        <v>5944150</v>
      </c>
    </row>
    <row r="524" spans="1:11" s="243" customFormat="1" x14ac:dyDescent="0.2">
      <c r="A524" s="331" t="s">
        <v>647</v>
      </c>
      <c r="B524" s="282" t="s">
        <v>890</v>
      </c>
      <c r="C524" s="282">
        <v>12</v>
      </c>
      <c r="D524" s="282"/>
      <c r="E524" s="283">
        <v>31</v>
      </c>
      <c r="F524" s="284"/>
      <c r="G524" s="285"/>
      <c r="H524" s="286">
        <f>H525+H527</f>
        <v>41000</v>
      </c>
      <c r="I524" s="286">
        <f>I525+I527</f>
        <v>0</v>
      </c>
      <c r="J524" s="286">
        <f>J525+J527</f>
        <v>4000</v>
      </c>
      <c r="K524" s="286">
        <f t="shared" si="58"/>
        <v>45000</v>
      </c>
    </row>
    <row r="525" spans="1:11" s="152" customFormat="1" x14ac:dyDescent="0.2">
      <c r="A525" s="170" t="s">
        <v>647</v>
      </c>
      <c r="B525" s="169" t="s">
        <v>890</v>
      </c>
      <c r="C525" s="169">
        <v>12</v>
      </c>
      <c r="D525" s="185"/>
      <c r="E525" s="187">
        <v>311</v>
      </c>
      <c r="F525" s="230"/>
      <c r="G525" s="157"/>
      <c r="H525" s="242">
        <f>H526</f>
        <v>35000</v>
      </c>
      <c r="I525" s="242">
        <f>I526</f>
        <v>0</v>
      </c>
      <c r="J525" s="242">
        <f>J526</f>
        <v>3000</v>
      </c>
      <c r="K525" s="242">
        <f t="shared" si="58"/>
        <v>38000</v>
      </c>
    </row>
    <row r="526" spans="1:11" s="152" customFormat="1" x14ac:dyDescent="0.2">
      <c r="A526" s="172" t="s">
        <v>647</v>
      </c>
      <c r="B526" s="145" t="s">
        <v>890</v>
      </c>
      <c r="C526" s="145">
        <v>12</v>
      </c>
      <c r="D526" s="146" t="s">
        <v>25</v>
      </c>
      <c r="E526" s="188">
        <v>3111</v>
      </c>
      <c r="F526" s="228" t="s">
        <v>19</v>
      </c>
      <c r="G526" s="220"/>
      <c r="H526" s="221">
        <v>35000</v>
      </c>
      <c r="I526" s="221"/>
      <c r="J526" s="221">
        <v>3000</v>
      </c>
      <c r="K526" s="221">
        <f t="shared" si="58"/>
        <v>38000</v>
      </c>
    </row>
    <row r="527" spans="1:11" s="152" customFormat="1" x14ac:dyDescent="0.2">
      <c r="A527" s="251" t="s">
        <v>647</v>
      </c>
      <c r="B527" s="250" t="s">
        <v>890</v>
      </c>
      <c r="C527" s="250">
        <v>12</v>
      </c>
      <c r="D527" s="206"/>
      <c r="E527" s="203">
        <v>313</v>
      </c>
      <c r="F527" s="231"/>
      <c r="G527" s="241"/>
      <c r="H527" s="242">
        <f>H528</f>
        <v>6000</v>
      </c>
      <c r="I527" s="242">
        <f>I528</f>
        <v>0</v>
      </c>
      <c r="J527" s="242">
        <f>J528</f>
        <v>1000</v>
      </c>
      <c r="K527" s="242">
        <f t="shared" si="58"/>
        <v>7000</v>
      </c>
    </row>
    <row r="528" spans="1:11" s="223" customFormat="1" ht="15" x14ac:dyDescent="0.2">
      <c r="A528" s="172" t="s">
        <v>647</v>
      </c>
      <c r="B528" s="145" t="s">
        <v>890</v>
      </c>
      <c r="C528" s="145">
        <v>12</v>
      </c>
      <c r="D528" s="146" t="s">
        <v>25</v>
      </c>
      <c r="E528" s="188">
        <v>3132</v>
      </c>
      <c r="F528" s="228" t="s">
        <v>280</v>
      </c>
      <c r="G528" s="220"/>
      <c r="H528" s="221">
        <v>6000</v>
      </c>
      <c r="I528" s="221"/>
      <c r="J528" s="221">
        <v>1000</v>
      </c>
      <c r="K528" s="221">
        <f t="shared" si="58"/>
        <v>7000</v>
      </c>
    </row>
    <row r="529" spans="1:11" s="223" customFormat="1" x14ac:dyDescent="0.2">
      <c r="A529" s="331" t="s">
        <v>647</v>
      </c>
      <c r="B529" s="282" t="s">
        <v>890</v>
      </c>
      <c r="C529" s="282">
        <v>12</v>
      </c>
      <c r="D529" s="282"/>
      <c r="E529" s="283">
        <v>32</v>
      </c>
      <c r="F529" s="284"/>
      <c r="G529" s="285"/>
      <c r="H529" s="286">
        <f>H530+H532+H534+H539+H541</f>
        <v>191500</v>
      </c>
      <c r="I529" s="286">
        <f>I530+I532+I534+I539+I541</f>
        <v>10000</v>
      </c>
      <c r="J529" s="286">
        <f>J530+J532+J534+J539+J541</f>
        <v>0</v>
      </c>
      <c r="K529" s="286">
        <f t="shared" si="58"/>
        <v>181500</v>
      </c>
    </row>
    <row r="530" spans="1:11" s="152" customFormat="1" x14ac:dyDescent="0.2">
      <c r="A530" s="170" t="s">
        <v>647</v>
      </c>
      <c r="B530" s="169" t="s">
        <v>890</v>
      </c>
      <c r="C530" s="169">
        <v>12</v>
      </c>
      <c r="D530" s="185"/>
      <c r="E530" s="187">
        <v>321</v>
      </c>
      <c r="F530" s="230"/>
      <c r="G530" s="157"/>
      <c r="H530" s="242">
        <f>H531</f>
        <v>15000</v>
      </c>
      <c r="I530" s="242">
        <f>I531</f>
        <v>0</v>
      </c>
      <c r="J530" s="242">
        <f>J531</f>
        <v>0</v>
      </c>
      <c r="K530" s="242">
        <f t="shared" si="58"/>
        <v>15000</v>
      </c>
    </row>
    <row r="531" spans="1:11" s="152" customFormat="1" x14ac:dyDescent="0.2">
      <c r="A531" s="172" t="s">
        <v>647</v>
      </c>
      <c r="B531" s="145" t="s">
        <v>890</v>
      </c>
      <c r="C531" s="145">
        <v>12</v>
      </c>
      <c r="D531" s="146" t="s">
        <v>25</v>
      </c>
      <c r="E531" s="188">
        <v>3211</v>
      </c>
      <c r="F531" s="228" t="s">
        <v>110</v>
      </c>
      <c r="G531" s="220"/>
      <c r="H531" s="221">
        <v>15000</v>
      </c>
      <c r="I531" s="221"/>
      <c r="J531" s="221"/>
      <c r="K531" s="221">
        <f t="shared" si="58"/>
        <v>15000</v>
      </c>
    </row>
    <row r="532" spans="1:11" s="223" customFormat="1" x14ac:dyDescent="0.2">
      <c r="A532" s="251" t="s">
        <v>647</v>
      </c>
      <c r="B532" s="250" t="s">
        <v>890</v>
      </c>
      <c r="C532" s="250">
        <v>12</v>
      </c>
      <c r="D532" s="206"/>
      <c r="E532" s="203">
        <v>322</v>
      </c>
      <c r="F532" s="231"/>
      <c r="G532" s="241"/>
      <c r="H532" s="242">
        <f>H533</f>
        <v>500</v>
      </c>
      <c r="I532" s="242">
        <f>I533</f>
        <v>0</v>
      </c>
      <c r="J532" s="242">
        <f>J533</f>
        <v>0</v>
      </c>
      <c r="K532" s="242">
        <f t="shared" si="58"/>
        <v>500</v>
      </c>
    </row>
    <row r="533" spans="1:11" s="197" customFormat="1" ht="15" x14ac:dyDescent="0.2">
      <c r="A533" s="172" t="s">
        <v>647</v>
      </c>
      <c r="B533" s="145" t="s">
        <v>890</v>
      </c>
      <c r="C533" s="145">
        <v>12</v>
      </c>
      <c r="D533" s="146" t="s">
        <v>25</v>
      </c>
      <c r="E533" s="188">
        <v>3223</v>
      </c>
      <c r="F533" s="228" t="s">
        <v>115</v>
      </c>
      <c r="G533" s="220"/>
      <c r="H533" s="221">
        <v>500</v>
      </c>
      <c r="I533" s="221"/>
      <c r="J533" s="221"/>
      <c r="K533" s="221">
        <f t="shared" si="58"/>
        <v>500</v>
      </c>
    </row>
    <row r="534" spans="1:11" s="197" customFormat="1" x14ac:dyDescent="0.2">
      <c r="A534" s="251" t="s">
        <v>647</v>
      </c>
      <c r="B534" s="250" t="s">
        <v>890</v>
      </c>
      <c r="C534" s="250">
        <v>12</v>
      </c>
      <c r="D534" s="206"/>
      <c r="E534" s="203">
        <v>323</v>
      </c>
      <c r="F534" s="231"/>
      <c r="G534" s="241"/>
      <c r="H534" s="242">
        <f>SUM(H535:H538)</f>
        <v>170600</v>
      </c>
      <c r="I534" s="242">
        <f>SUM(I535:I538)</f>
        <v>10000</v>
      </c>
      <c r="J534" s="242">
        <f>SUM(J535:J538)</f>
        <v>0</v>
      </c>
      <c r="K534" s="242">
        <f t="shared" si="58"/>
        <v>160600</v>
      </c>
    </row>
    <row r="535" spans="1:11" s="197" customFormat="1" ht="15" x14ac:dyDescent="0.2">
      <c r="A535" s="172" t="s">
        <v>647</v>
      </c>
      <c r="B535" s="145" t="s">
        <v>890</v>
      </c>
      <c r="C535" s="145">
        <v>12</v>
      </c>
      <c r="D535" s="146" t="s">
        <v>25</v>
      </c>
      <c r="E535" s="188">
        <v>3233</v>
      </c>
      <c r="F535" s="228" t="s">
        <v>119</v>
      </c>
      <c r="G535" s="220"/>
      <c r="H535" s="221">
        <v>15000</v>
      </c>
      <c r="I535" s="221">
        <v>10000</v>
      </c>
      <c r="J535" s="221"/>
      <c r="K535" s="221">
        <f t="shared" si="58"/>
        <v>5000</v>
      </c>
    </row>
    <row r="536" spans="1:11" s="257" customFormat="1" ht="15" x14ac:dyDescent="0.2">
      <c r="A536" s="172" t="s">
        <v>647</v>
      </c>
      <c r="B536" s="145" t="s">
        <v>890</v>
      </c>
      <c r="C536" s="145">
        <v>12</v>
      </c>
      <c r="D536" s="146" t="s">
        <v>25</v>
      </c>
      <c r="E536" s="188">
        <v>3235</v>
      </c>
      <c r="F536" s="228" t="s">
        <v>42</v>
      </c>
      <c r="G536" s="220"/>
      <c r="H536" s="221">
        <v>2000</v>
      </c>
      <c r="I536" s="221"/>
      <c r="J536" s="221"/>
      <c r="K536" s="221">
        <f t="shared" si="58"/>
        <v>2000</v>
      </c>
    </row>
    <row r="537" spans="1:11" s="197" customFormat="1" ht="15" x14ac:dyDescent="0.2">
      <c r="A537" s="172" t="s">
        <v>647</v>
      </c>
      <c r="B537" s="145" t="s">
        <v>890</v>
      </c>
      <c r="C537" s="145">
        <v>12</v>
      </c>
      <c r="D537" s="146" t="s">
        <v>25</v>
      </c>
      <c r="E537" s="188">
        <v>3236</v>
      </c>
      <c r="F537" s="228" t="s">
        <v>121</v>
      </c>
      <c r="G537" s="220"/>
      <c r="H537" s="221">
        <v>600</v>
      </c>
      <c r="I537" s="221"/>
      <c r="J537" s="221"/>
      <c r="K537" s="221">
        <f t="shared" si="58"/>
        <v>600</v>
      </c>
    </row>
    <row r="538" spans="1:11" s="197" customFormat="1" ht="15" x14ac:dyDescent="0.2">
      <c r="A538" s="172" t="s">
        <v>647</v>
      </c>
      <c r="B538" s="145" t="s">
        <v>890</v>
      </c>
      <c r="C538" s="145">
        <v>12</v>
      </c>
      <c r="D538" s="146" t="s">
        <v>25</v>
      </c>
      <c r="E538" s="188">
        <v>3237</v>
      </c>
      <c r="F538" s="228" t="s">
        <v>36</v>
      </c>
      <c r="G538" s="220"/>
      <c r="H538" s="221">
        <v>153000</v>
      </c>
      <c r="I538" s="221"/>
      <c r="J538" s="221"/>
      <c r="K538" s="221">
        <f t="shared" si="58"/>
        <v>153000</v>
      </c>
    </row>
    <row r="539" spans="1:11" s="197" customFormat="1" x14ac:dyDescent="0.2">
      <c r="A539" s="251" t="s">
        <v>647</v>
      </c>
      <c r="B539" s="250" t="s">
        <v>890</v>
      </c>
      <c r="C539" s="250">
        <v>12</v>
      </c>
      <c r="D539" s="206"/>
      <c r="E539" s="203">
        <v>324</v>
      </c>
      <c r="F539" s="231"/>
      <c r="G539" s="241"/>
      <c r="H539" s="242">
        <f>H540</f>
        <v>650</v>
      </c>
      <c r="I539" s="242">
        <f>I540</f>
        <v>0</v>
      </c>
      <c r="J539" s="242">
        <f>J540</f>
        <v>0</v>
      </c>
      <c r="K539" s="242">
        <f t="shared" si="58"/>
        <v>650</v>
      </c>
    </row>
    <row r="540" spans="1:11" s="257" customFormat="1" ht="30" x14ac:dyDescent="0.2">
      <c r="A540" s="172" t="s">
        <v>647</v>
      </c>
      <c r="B540" s="145" t="s">
        <v>890</v>
      </c>
      <c r="C540" s="145">
        <v>12</v>
      </c>
      <c r="D540" s="146" t="s">
        <v>25</v>
      </c>
      <c r="E540" s="188">
        <v>3241</v>
      </c>
      <c r="F540" s="228" t="s">
        <v>238</v>
      </c>
      <c r="G540" s="220"/>
      <c r="H540" s="221">
        <v>650</v>
      </c>
      <c r="I540" s="221"/>
      <c r="J540" s="221"/>
      <c r="K540" s="221">
        <f t="shared" si="58"/>
        <v>650</v>
      </c>
    </row>
    <row r="541" spans="1:11" s="257" customFormat="1" x14ac:dyDescent="0.2">
      <c r="A541" s="251" t="s">
        <v>647</v>
      </c>
      <c r="B541" s="250" t="s">
        <v>890</v>
      </c>
      <c r="C541" s="250">
        <v>12</v>
      </c>
      <c r="D541" s="206"/>
      <c r="E541" s="203">
        <v>329</v>
      </c>
      <c r="F541" s="231"/>
      <c r="G541" s="241"/>
      <c r="H541" s="242">
        <f>H542</f>
        <v>4750</v>
      </c>
      <c r="I541" s="242">
        <f>I542</f>
        <v>0</v>
      </c>
      <c r="J541" s="242">
        <f>J542</f>
        <v>0</v>
      </c>
      <c r="K541" s="242">
        <f t="shared" si="58"/>
        <v>4750</v>
      </c>
    </row>
    <row r="542" spans="1:11" s="197" customFormat="1" ht="15" x14ac:dyDescent="0.2">
      <c r="A542" s="172" t="s">
        <v>647</v>
      </c>
      <c r="B542" s="145" t="s">
        <v>890</v>
      </c>
      <c r="C542" s="145">
        <v>12</v>
      </c>
      <c r="D542" s="146" t="s">
        <v>25</v>
      </c>
      <c r="E542" s="188">
        <v>3293</v>
      </c>
      <c r="F542" s="228" t="s">
        <v>124</v>
      </c>
      <c r="G542" s="220"/>
      <c r="H542" s="221">
        <v>4750</v>
      </c>
      <c r="I542" s="221"/>
      <c r="J542" s="221"/>
      <c r="K542" s="221">
        <f t="shared" si="58"/>
        <v>4750</v>
      </c>
    </row>
    <row r="543" spans="1:11" s="257" customFormat="1" x14ac:dyDescent="0.2">
      <c r="A543" s="331" t="s">
        <v>647</v>
      </c>
      <c r="B543" s="282" t="s">
        <v>890</v>
      </c>
      <c r="C543" s="282">
        <v>12</v>
      </c>
      <c r="D543" s="282"/>
      <c r="E543" s="283">
        <v>42</v>
      </c>
      <c r="F543" s="284"/>
      <c r="G543" s="285"/>
      <c r="H543" s="286">
        <f>H544+H546</f>
        <v>262000</v>
      </c>
      <c r="I543" s="286">
        <f>I544+I546</f>
        <v>0</v>
      </c>
      <c r="J543" s="286">
        <f>J544+J546</f>
        <v>0</v>
      </c>
      <c r="K543" s="286">
        <f t="shared" si="58"/>
        <v>262000</v>
      </c>
    </row>
    <row r="544" spans="1:11" s="257" customFormat="1" x14ac:dyDescent="0.2">
      <c r="A544" s="170" t="s">
        <v>647</v>
      </c>
      <c r="B544" s="169" t="s">
        <v>890</v>
      </c>
      <c r="C544" s="169">
        <v>12</v>
      </c>
      <c r="D544" s="185"/>
      <c r="E544" s="187">
        <v>422</v>
      </c>
      <c r="F544" s="230"/>
      <c r="G544" s="157"/>
      <c r="H544" s="242">
        <f>SUM(H545:H545)</f>
        <v>12000</v>
      </c>
      <c r="I544" s="242">
        <f>SUM(I545:I545)</f>
        <v>0</v>
      </c>
      <c r="J544" s="242">
        <f>SUM(J545:J545)</f>
        <v>0</v>
      </c>
      <c r="K544" s="242">
        <f t="shared" si="58"/>
        <v>12000</v>
      </c>
    </row>
    <row r="545" spans="1:11" s="257" customFormat="1" ht="15" x14ac:dyDescent="0.2">
      <c r="A545" s="172" t="s">
        <v>647</v>
      </c>
      <c r="B545" s="145" t="s">
        <v>890</v>
      </c>
      <c r="C545" s="145">
        <v>12</v>
      </c>
      <c r="D545" s="146" t="s">
        <v>25</v>
      </c>
      <c r="E545" s="188">
        <v>4227</v>
      </c>
      <c r="F545" s="228" t="s">
        <v>132</v>
      </c>
      <c r="G545" s="220"/>
      <c r="H545" s="221">
        <v>12000</v>
      </c>
      <c r="I545" s="221"/>
      <c r="J545" s="221"/>
      <c r="K545" s="221">
        <f t="shared" si="58"/>
        <v>12000</v>
      </c>
    </row>
    <row r="546" spans="1:11" s="257" customFormat="1" x14ac:dyDescent="0.2">
      <c r="A546" s="251" t="s">
        <v>647</v>
      </c>
      <c r="B546" s="250" t="s">
        <v>890</v>
      </c>
      <c r="C546" s="250">
        <v>12</v>
      </c>
      <c r="D546" s="206"/>
      <c r="E546" s="203">
        <v>426</v>
      </c>
      <c r="F546" s="231"/>
      <c r="G546" s="241"/>
      <c r="H546" s="242">
        <f>H547</f>
        <v>250000</v>
      </c>
      <c r="I546" s="242">
        <f>I547</f>
        <v>0</v>
      </c>
      <c r="J546" s="242">
        <f>J547</f>
        <v>0</v>
      </c>
      <c r="K546" s="242">
        <f t="shared" si="58"/>
        <v>250000</v>
      </c>
    </row>
    <row r="547" spans="1:11" s="278" customFormat="1" x14ac:dyDescent="0.2">
      <c r="A547" s="172" t="s">
        <v>647</v>
      </c>
      <c r="B547" s="145" t="s">
        <v>890</v>
      </c>
      <c r="C547" s="145">
        <v>12</v>
      </c>
      <c r="D547" s="146" t="s">
        <v>25</v>
      </c>
      <c r="E547" s="188">
        <v>4262</v>
      </c>
      <c r="F547" s="228" t="s">
        <v>135</v>
      </c>
      <c r="G547" s="220"/>
      <c r="H547" s="221">
        <v>250000</v>
      </c>
      <c r="I547" s="221"/>
      <c r="J547" s="221"/>
      <c r="K547" s="221">
        <f t="shared" si="58"/>
        <v>250000</v>
      </c>
    </row>
    <row r="548" spans="1:11" s="257" customFormat="1" x14ac:dyDescent="0.2">
      <c r="A548" s="331" t="s">
        <v>647</v>
      </c>
      <c r="B548" s="282" t="s">
        <v>890</v>
      </c>
      <c r="C548" s="282">
        <v>51</v>
      </c>
      <c r="D548" s="282"/>
      <c r="E548" s="283">
        <v>36</v>
      </c>
      <c r="F548" s="284"/>
      <c r="G548" s="285"/>
      <c r="H548" s="286">
        <f>H549+H551</f>
        <v>7550000</v>
      </c>
      <c r="I548" s="286">
        <f>I549+I551</f>
        <v>5401000</v>
      </c>
      <c r="J548" s="286">
        <f>J549+J551</f>
        <v>500000</v>
      </c>
      <c r="K548" s="286">
        <f t="shared" si="58"/>
        <v>2649000</v>
      </c>
    </row>
    <row r="549" spans="1:11" s="197" customFormat="1" x14ac:dyDescent="0.2">
      <c r="A549" s="251" t="s">
        <v>647</v>
      </c>
      <c r="B549" s="250" t="s">
        <v>890</v>
      </c>
      <c r="C549" s="250">
        <v>51</v>
      </c>
      <c r="D549" s="206"/>
      <c r="E549" s="203">
        <v>361</v>
      </c>
      <c r="F549" s="231"/>
      <c r="G549" s="241"/>
      <c r="H549" s="242">
        <f>H550</f>
        <v>7000000</v>
      </c>
      <c r="I549" s="242">
        <f>I550</f>
        <v>5000000</v>
      </c>
      <c r="J549" s="242">
        <f>J550</f>
        <v>0</v>
      </c>
      <c r="K549" s="242">
        <f t="shared" si="58"/>
        <v>2000000</v>
      </c>
    </row>
    <row r="550" spans="1:11" s="197" customFormat="1" ht="15" x14ac:dyDescent="0.2">
      <c r="A550" s="172" t="s">
        <v>647</v>
      </c>
      <c r="B550" s="145" t="s">
        <v>890</v>
      </c>
      <c r="C550" s="145">
        <v>51</v>
      </c>
      <c r="D550" s="146" t="s">
        <v>25</v>
      </c>
      <c r="E550" s="188">
        <v>3611</v>
      </c>
      <c r="F550" s="228" t="s">
        <v>891</v>
      </c>
      <c r="G550" s="220"/>
      <c r="H550" s="221">
        <v>7000000</v>
      </c>
      <c r="I550" s="221">
        <v>5000000</v>
      </c>
      <c r="J550" s="221"/>
      <c r="K550" s="221">
        <f t="shared" si="58"/>
        <v>2000000</v>
      </c>
    </row>
    <row r="551" spans="1:11" s="257" customFormat="1" x14ac:dyDescent="0.2">
      <c r="A551" s="251" t="s">
        <v>647</v>
      </c>
      <c r="B551" s="250" t="s">
        <v>890</v>
      </c>
      <c r="C551" s="250">
        <v>51</v>
      </c>
      <c r="D551" s="206"/>
      <c r="E551" s="203">
        <v>369</v>
      </c>
      <c r="F551" s="231"/>
      <c r="G551" s="241"/>
      <c r="H551" s="242">
        <f>H552+H553</f>
        <v>550000</v>
      </c>
      <c r="I551" s="242">
        <f>I552+I553</f>
        <v>401000</v>
      </c>
      <c r="J551" s="242">
        <f>J552+J553</f>
        <v>500000</v>
      </c>
      <c r="K551" s="242">
        <f t="shared" si="58"/>
        <v>649000</v>
      </c>
    </row>
    <row r="552" spans="1:11" s="257" customFormat="1" ht="30" x14ac:dyDescent="0.2">
      <c r="A552" s="172" t="s">
        <v>647</v>
      </c>
      <c r="B552" s="145" t="s">
        <v>890</v>
      </c>
      <c r="C552" s="145">
        <v>51</v>
      </c>
      <c r="D552" s="146" t="s">
        <v>25</v>
      </c>
      <c r="E552" s="188">
        <v>3691</v>
      </c>
      <c r="F552" s="228" t="s">
        <v>945</v>
      </c>
      <c r="G552" s="220"/>
      <c r="H552" s="221">
        <v>550000</v>
      </c>
      <c r="I552" s="221">
        <v>401000</v>
      </c>
      <c r="J552" s="221"/>
      <c r="K552" s="221">
        <f t="shared" si="58"/>
        <v>149000</v>
      </c>
    </row>
    <row r="553" spans="1:11" s="197" customFormat="1" ht="45" x14ac:dyDescent="0.2">
      <c r="A553" s="172" t="s">
        <v>647</v>
      </c>
      <c r="B553" s="145" t="s">
        <v>890</v>
      </c>
      <c r="C553" s="145">
        <v>51</v>
      </c>
      <c r="D553" s="146" t="s">
        <v>25</v>
      </c>
      <c r="E553" s="188">
        <v>3693</v>
      </c>
      <c r="F553" s="228" t="s">
        <v>957</v>
      </c>
      <c r="G553" s="220"/>
      <c r="H553" s="221">
        <v>0</v>
      </c>
      <c r="I553" s="221"/>
      <c r="J553" s="221">
        <v>500000</v>
      </c>
      <c r="K553" s="221">
        <f t="shared" si="58"/>
        <v>500000</v>
      </c>
    </row>
    <row r="554" spans="1:11" s="197" customFormat="1" x14ac:dyDescent="0.2">
      <c r="A554" s="331" t="s">
        <v>647</v>
      </c>
      <c r="B554" s="282" t="s">
        <v>890</v>
      </c>
      <c r="C554" s="282">
        <v>559</v>
      </c>
      <c r="D554" s="282"/>
      <c r="E554" s="283">
        <v>31</v>
      </c>
      <c r="F554" s="284"/>
      <c r="G554" s="285"/>
      <c r="H554" s="286">
        <f>H555+H557</f>
        <v>227000</v>
      </c>
      <c r="I554" s="286">
        <f>I555+I557</f>
        <v>0</v>
      </c>
      <c r="J554" s="286">
        <f>J555+J557</f>
        <v>10000</v>
      </c>
      <c r="K554" s="286">
        <f t="shared" si="58"/>
        <v>237000</v>
      </c>
    </row>
    <row r="555" spans="1:11" s="257" customFormat="1" x14ac:dyDescent="0.2">
      <c r="A555" s="251" t="s">
        <v>647</v>
      </c>
      <c r="B555" s="250" t="s">
        <v>890</v>
      </c>
      <c r="C555" s="250">
        <v>559</v>
      </c>
      <c r="D555" s="206"/>
      <c r="E555" s="203">
        <v>311</v>
      </c>
      <c r="F555" s="231"/>
      <c r="G555" s="241"/>
      <c r="H555" s="242">
        <f>H556</f>
        <v>192000</v>
      </c>
      <c r="I555" s="242">
        <f>I556</f>
        <v>0</v>
      </c>
      <c r="J555" s="242">
        <f>J556</f>
        <v>8000</v>
      </c>
      <c r="K555" s="242">
        <f t="shared" si="58"/>
        <v>200000</v>
      </c>
    </row>
    <row r="556" spans="1:11" s="197" customFormat="1" ht="15" x14ac:dyDescent="0.2">
      <c r="A556" s="172" t="s">
        <v>647</v>
      </c>
      <c r="B556" s="145" t="s">
        <v>890</v>
      </c>
      <c r="C556" s="145">
        <v>559</v>
      </c>
      <c r="D556" s="146" t="s">
        <v>25</v>
      </c>
      <c r="E556" s="188">
        <v>3111</v>
      </c>
      <c r="F556" s="228" t="s">
        <v>19</v>
      </c>
      <c r="G556" s="220"/>
      <c r="H556" s="221">
        <v>192000</v>
      </c>
      <c r="I556" s="221"/>
      <c r="J556" s="221">
        <v>8000</v>
      </c>
      <c r="K556" s="221">
        <f t="shared" si="58"/>
        <v>200000</v>
      </c>
    </row>
    <row r="557" spans="1:11" s="257" customFormat="1" x14ac:dyDescent="0.2">
      <c r="A557" s="251" t="s">
        <v>647</v>
      </c>
      <c r="B557" s="250" t="s">
        <v>890</v>
      </c>
      <c r="C557" s="250">
        <v>559</v>
      </c>
      <c r="D557" s="206"/>
      <c r="E557" s="203">
        <v>313</v>
      </c>
      <c r="F557" s="231"/>
      <c r="G557" s="241"/>
      <c r="H557" s="242">
        <f>H558</f>
        <v>35000</v>
      </c>
      <c r="I557" s="242">
        <f>I558</f>
        <v>0</v>
      </c>
      <c r="J557" s="242">
        <f>J558</f>
        <v>2000</v>
      </c>
      <c r="K557" s="242">
        <f t="shared" si="58"/>
        <v>37000</v>
      </c>
    </row>
    <row r="558" spans="1:11" s="197" customFormat="1" ht="15" x14ac:dyDescent="0.2">
      <c r="A558" s="172" t="s">
        <v>647</v>
      </c>
      <c r="B558" s="145" t="s">
        <v>890</v>
      </c>
      <c r="C558" s="145">
        <v>559</v>
      </c>
      <c r="D558" s="146" t="s">
        <v>25</v>
      </c>
      <c r="E558" s="188">
        <v>3132</v>
      </c>
      <c r="F558" s="228" t="s">
        <v>280</v>
      </c>
      <c r="G558" s="220"/>
      <c r="H558" s="221">
        <v>35000</v>
      </c>
      <c r="I558" s="221"/>
      <c r="J558" s="221">
        <v>2000</v>
      </c>
      <c r="K558" s="221">
        <f t="shared" si="58"/>
        <v>37000</v>
      </c>
    </row>
    <row r="559" spans="1:11" s="197" customFormat="1" x14ac:dyDescent="0.2">
      <c r="A559" s="331" t="s">
        <v>647</v>
      </c>
      <c r="B559" s="282" t="s">
        <v>890</v>
      </c>
      <c r="C559" s="282">
        <v>559</v>
      </c>
      <c r="D559" s="282"/>
      <c r="E559" s="283">
        <v>32</v>
      </c>
      <c r="F559" s="284"/>
      <c r="G559" s="285"/>
      <c r="H559" s="286">
        <f>H560+H562+H564+H569+H571</f>
        <v>1101650</v>
      </c>
      <c r="I559" s="286">
        <f>I560+I562+I564+I569+I571</f>
        <v>50000</v>
      </c>
      <c r="J559" s="286">
        <f>J560+J562+J564+J569+J571</f>
        <v>0</v>
      </c>
      <c r="K559" s="286">
        <f t="shared" si="58"/>
        <v>1051650</v>
      </c>
    </row>
    <row r="560" spans="1:11" s="197" customFormat="1" x14ac:dyDescent="0.2">
      <c r="A560" s="251" t="s">
        <v>647</v>
      </c>
      <c r="B560" s="250" t="s">
        <v>890</v>
      </c>
      <c r="C560" s="250">
        <v>559</v>
      </c>
      <c r="D560" s="206"/>
      <c r="E560" s="203">
        <v>321</v>
      </c>
      <c r="F560" s="231"/>
      <c r="G560" s="241"/>
      <c r="H560" s="242">
        <f>H561</f>
        <v>85000</v>
      </c>
      <c r="I560" s="242">
        <f>I561</f>
        <v>0</v>
      </c>
      <c r="J560" s="242">
        <f>J561</f>
        <v>0</v>
      </c>
      <c r="K560" s="242">
        <f t="shared" si="58"/>
        <v>85000</v>
      </c>
    </row>
    <row r="561" spans="1:11" s="257" customFormat="1" ht="15" x14ac:dyDescent="0.2">
      <c r="A561" s="172" t="s">
        <v>647</v>
      </c>
      <c r="B561" s="145" t="s">
        <v>890</v>
      </c>
      <c r="C561" s="145">
        <v>559</v>
      </c>
      <c r="D561" s="146" t="s">
        <v>25</v>
      </c>
      <c r="E561" s="188">
        <v>3211</v>
      </c>
      <c r="F561" s="228" t="s">
        <v>110</v>
      </c>
      <c r="G561" s="220"/>
      <c r="H561" s="221">
        <v>85000</v>
      </c>
      <c r="I561" s="221"/>
      <c r="J561" s="221"/>
      <c r="K561" s="221">
        <f t="shared" si="58"/>
        <v>85000</v>
      </c>
    </row>
    <row r="562" spans="1:11" s="197" customFormat="1" x14ac:dyDescent="0.2">
      <c r="A562" s="251" t="s">
        <v>647</v>
      </c>
      <c r="B562" s="250" t="s">
        <v>890</v>
      </c>
      <c r="C562" s="250">
        <v>559</v>
      </c>
      <c r="D562" s="206"/>
      <c r="E562" s="203">
        <v>322</v>
      </c>
      <c r="F562" s="231"/>
      <c r="G562" s="241"/>
      <c r="H562" s="242">
        <f>H563</f>
        <v>1500</v>
      </c>
      <c r="I562" s="242">
        <f>I563</f>
        <v>0</v>
      </c>
      <c r="J562" s="242">
        <f>J563</f>
        <v>0</v>
      </c>
      <c r="K562" s="242">
        <f t="shared" si="58"/>
        <v>1500</v>
      </c>
    </row>
    <row r="563" spans="1:11" s="197" customFormat="1" ht="15" x14ac:dyDescent="0.2">
      <c r="A563" s="172" t="s">
        <v>647</v>
      </c>
      <c r="B563" s="145" t="s">
        <v>890</v>
      </c>
      <c r="C563" s="145">
        <v>559</v>
      </c>
      <c r="D563" s="146" t="s">
        <v>25</v>
      </c>
      <c r="E563" s="188">
        <v>3223</v>
      </c>
      <c r="F563" s="228" t="s">
        <v>115</v>
      </c>
      <c r="G563" s="220"/>
      <c r="H563" s="221">
        <v>1500</v>
      </c>
      <c r="I563" s="221"/>
      <c r="J563" s="221"/>
      <c r="K563" s="221">
        <f t="shared" si="58"/>
        <v>1500</v>
      </c>
    </row>
    <row r="564" spans="1:11" s="257" customFormat="1" x14ac:dyDescent="0.2">
      <c r="A564" s="251" t="s">
        <v>647</v>
      </c>
      <c r="B564" s="250" t="s">
        <v>890</v>
      </c>
      <c r="C564" s="250">
        <v>559</v>
      </c>
      <c r="D564" s="206"/>
      <c r="E564" s="203">
        <v>323</v>
      </c>
      <c r="F564" s="231"/>
      <c r="G564" s="241"/>
      <c r="H564" s="242">
        <f>SUM(H565:H568)</f>
        <v>963900</v>
      </c>
      <c r="I564" s="242">
        <f>SUM(I565:I568)</f>
        <v>50000</v>
      </c>
      <c r="J564" s="242">
        <f>SUM(J565:J568)</f>
        <v>0</v>
      </c>
      <c r="K564" s="242">
        <f t="shared" si="58"/>
        <v>913900</v>
      </c>
    </row>
    <row r="565" spans="1:11" s="197" customFormat="1" ht="15" x14ac:dyDescent="0.2">
      <c r="A565" s="172" t="s">
        <v>647</v>
      </c>
      <c r="B565" s="145" t="s">
        <v>890</v>
      </c>
      <c r="C565" s="145">
        <v>559</v>
      </c>
      <c r="D565" s="146" t="s">
        <v>25</v>
      </c>
      <c r="E565" s="188">
        <v>3233</v>
      </c>
      <c r="F565" s="228" t="s">
        <v>119</v>
      </c>
      <c r="G565" s="220"/>
      <c r="H565" s="221">
        <v>85000</v>
      </c>
      <c r="I565" s="221">
        <v>50000</v>
      </c>
      <c r="J565" s="221"/>
      <c r="K565" s="221">
        <f t="shared" si="58"/>
        <v>35000</v>
      </c>
    </row>
    <row r="566" spans="1:11" s="197" customFormat="1" ht="15" x14ac:dyDescent="0.2">
      <c r="A566" s="172" t="s">
        <v>647</v>
      </c>
      <c r="B566" s="145" t="s">
        <v>890</v>
      </c>
      <c r="C566" s="145">
        <v>559</v>
      </c>
      <c r="D566" s="146" t="s">
        <v>25</v>
      </c>
      <c r="E566" s="188">
        <v>3235</v>
      </c>
      <c r="F566" s="228" t="s">
        <v>42</v>
      </c>
      <c r="G566" s="220"/>
      <c r="H566" s="221">
        <v>11500</v>
      </c>
      <c r="I566" s="221"/>
      <c r="J566" s="221"/>
      <c r="K566" s="221">
        <f t="shared" si="58"/>
        <v>11500</v>
      </c>
    </row>
    <row r="567" spans="1:11" s="197" customFormat="1" ht="15" x14ac:dyDescent="0.2">
      <c r="A567" s="172" t="s">
        <v>647</v>
      </c>
      <c r="B567" s="145" t="s">
        <v>890</v>
      </c>
      <c r="C567" s="145">
        <v>559</v>
      </c>
      <c r="D567" s="146" t="s">
        <v>25</v>
      </c>
      <c r="E567" s="188">
        <v>3236</v>
      </c>
      <c r="F567" s="228" t="s">
        <v>121</v>
      </c>
      <c r="G567" s="220"/>
      <c r="H567" s="221">
        <v>3400</v>
      </c>
      <c r="I567" s="221"/>
      <c r="J567" s="221"/>
      <c r="K567" s="221">
        <f t="shared" si="58"/>
        <v>3400</v>
      </c>
    </row>
    <row r="568" spans="1:11" s="257" customFormat="1" ht="15" x14ac:dyDescent="0.2">
      <c r="A568" s="172" t="s">
        <v>647</v>
      </c>
      <c r="B568" s="145" t="s">
        <v>890</v>
      </c>
      <c r="C568" s="145">
        <v>559</v>
      </c>
      <c r="D568" s="146" t="s">
        <v>25</v>
      </c>
      <c r="E568" s="188">
        <v>3237</v>
      </c>
      <c r="F568" s="228" t="s">
        <v>36</v>
      </c>
      <c r="G568" s="220"/>
      <c r="H568" s="221">
        <v>864000</v>
      </c>
      <c r="I568" s="221"/>
      <c r="J568" s="221"/>
      <c r="K568" s="221">
        <f t="shared" si="58"/>
        <v>864000</v>
      </c>
    </row>
    <row r="569" spans="1:11" s="257" customFormat="1" x14ac:dyDescent="0.2">
      <c r="A569" s="251" t="s">
        <v>647</v>
      </c>
      <c r="B569" s="250" t="s">
        <v>890</v>
      </c>
      <c r="C569" s="250">
        <v>559</v>
      </c>
      <c r="D569" s="206"/>
      <c r="E569" s="203">
        <v>324</v>
      </c>
      <c r="F569" s="231"/>
      <c r="G569" s="241"/>
      <c r="H569" s="242">
        <f>H570</f>
        <v>25000</v>
      </c>
      <c r="I569" s="242">
        <f>I570</f>
        <v>0</v>
      </c>
      <c r="J569" s="242">
        <f>J570</f>
        <v>0</v>
      </c>
      <c r="K569" s="242">
        <f t="shared" si="58"/>
        <v>25000</v>
      </c>
    </row>
    <row r="570" spans="1:11" s="257" customFormat="1" ht="30" x14ac:dyDescent="0.2">
      <c r="A570" s="172" t="s">
        <v>647</v>
      </c>
      <c r="B570" s="145" t="s">
        <v>890</v>
      </c>
      <c r="C570" s="145">
        <v>559</v>
      </c>
      <c r="D570" s="146" t="s">
        <v>25</v>
      </c>
      <c r="E570" s="188">
        <v>3241</v>
      </c>
      <c r="F570" s="228" t="s">
        <v>238</v>
      </c>
      <c r="G570" s="220"/>
      <c r="H570" s="221">
        <v>25000</v>
      </c>
      <c r="I570" s="221"/>
      <c r="J570" s="221"/>
      <c r="K570" s="221">
        <f t="shared" si="58"/>
        <v>25000</v>
      </c>
    </row>
    <row r="571" spans="1:11" s="257" customFormat="1" x14ac:dyDescent="0.2">
      <c r="A571" s="251" t="s">
        <v>647</v>
      </c>
      <c r="B571" s="250" t="s">
        <v>890</v>
      </c>
      <c r="C571" s="250">
        <v>559</v>
      </c>
      <c r="D571" s="206"/>
      <c r="E571" s="203">
        <v>329</v>
      </c>
      <c r="F571" s="231"/>
      <c r="G571" s="241"/>
      <c r="H571" s="242">
        <f>H572</f>
        <v>26250</v>
      </c>
      <c r="I571" s="242">
        <f>I572</f>
        <v>0</v>
      </c>
      <c r="J571" s="242">
        <f>J572</f>
        <v>0</v>
      </c>
      <c r="K571" s="242">
        <f t="shared" si="58"/>
        <v>26250</v>
      </c>
    </row>
    <row r="572" spans="1:11" s="257" customFormat="1" ht="15" x14ac:dyDescent="0.2">
      <c r="A572" s="172" t="s">
        <v>647</v>
      </c>
      <c r="B572" s="145" t="s">
        <v>890</v>
      </c>
      <c r="C572" s="145">
        <v>559</v>
      </c>
      <c r="D572" s="146" t="s">
        <v>25</v>
      </c>
      <c r="E572" s="188">
        <v>3293</v>
      </c>
      <c r="F572" s="228" t="s">
        <v>124</v>
      </c>
      <c r="G572" s="220"/>
      <c r="H572" s="221">
        <v>26250</v>
      </c>
      <c r="I572" s="221"/>
      <c r="J572" s="221"/>
      <c r="K572" s="221">
        <f t="shared" si="58"/>
        <v>26250</v>
      </c>
    </row>
    <row r="573" spans="1:11" s="257" customFormat="1" x14ac:dyDescent="0.2">
      <c r="A573" s="331" t="s">
        <v>647</v>
      </c>
      <c r="B573" s="282" t="s">
        <v>890</v>
      </c>
      <c r="C573" s="282">
        <v>559</v>
      </c>
      <c r="D573" s="282"/>
      <c r="E573" s="283">
        <v>42</v>
      </c>
      <c r="F573" s="284"/>
      <c r="G573" s="285"/>
      <c r="H573" s="286">
        <f>H574+H576</f>
        <v>1518000</v>
      </c>
      <c r="I573" s="286">
        <f>I574+I576</f>
        <v>0</v>
      </c>
      <c r="J573" s="286">
        <f>J574+J576</f>
        <v>0</v>
      </c>
      <c r="K573" s="286">
        <f t="shared" si="58"/>
        <v>1518000</v>
      </c>
    </row>
    <row r="574" spans="1:11" s="257" customFormat="1" x14ac:dyDescent="0.2">
      <c r="A574" s="251" t="s">
        <v>647</v>
      </c>
      <c r="B574" s="250" t="s">
        <v>890</v>
      </c>
      <c r="C574" s="250">
        <v>559</v>
      </c>
      <c r="D574" s="206"/>
      <c r="E574" s="203">
        <v>422</v>
      </c>
      <c r="F574" s="231"/>
      <c r="G574" s="241"/>
      <c r="H574" s="242">
        <f>SUM(H575:H575)</f>
        <v>68000</v>
      </c>
      <c r="I574" s="242">
        <f>SUM(I575:I575)</f>
        <v>0</v>
      </c>
      <c r="J574" s="242">
        <f>SUM(J575:J575)</f>
        <v>0</v>
      </c>
      <c r="K574" s="242">
        <f t="shared" si="58"/>
        <v>68000</v>
      </c>
    </row>
    <row r="575" spans="1:11" s="257" customFormat="1" ht="15" x14ac:dyDescent="0.2">
      <c r="A575" s="172" t="s">
        <v>647</v>
      </c>
      <c r="B575" s="145" t="s">
        <v>890</v>
      </c>
      <c r="C575" s="145">
        <v>559</v>
      </c>
      <c r="D575" s="146" t="s">
        <v>25</v>
      </c>
      <c r="E575" s="188">
        <v>4227</v>
      </c>
      <c r="F575" s="228" t="s">
        <v>132</v>
      </c>
      <c r="G575" s="220"/>
      <c r="H575" s="221">
        <v>68000</v>
      </c>
      <c r="I575" s="221"/>
      <c r="J575" s="221"/>
      <c r="K575" s="221">
        <f t="shared" si="58"/>
        <v>68000</v>
      </c>
    </row>
    <row r="576" spans="1:11" s="257" customFormat="1" x14ac:dyDescent="0.2">
      <c r="A576" s="251" t="s">
        <v>647</v>
      </c>
      <c r="B576" s="250" t="s">
        <v>890</v>
      </c>
      <c r="C576" s="250">
        <v>559</v>
      </c>
      <c r="D576" s="206"/>
      <c r="E576" s="203">
        <v>426</v>
      </c>
      <c r="F576" s="231"/>
      <c r="G576" s="241"/>
      <c r="H576" s="242">
        <f>H577</f>
        <v>1450000</v>
      </c>
      <c r="I576" s="242">
        <f>I577</f>
        <v>0</v>
      </c>
      <c r="J576" s="242">
        <f>J577</f>
        <v>0</v>
      </c>
      <c r="K576" s="242">
        <f t="shared" si="58"/>
        <v>1450000</v>
      </c>
    </row>
    <row r="577" spans="1:11" s="257" customFormat="1" ht="15" x14ac:dyDescent="0.2">
      <c r="A577" s="172" t="s">
        <v>647</v>
      </c>
      <c r="B577" s="145" t="s">
        <v>890</v>
      </c>
      <c r="C577" s="145">
        <v>559</v>
      </c>
      <c r="D577" s="146" t="s">
        <v>25</v>
      </c>
      <c r="E577" s="188">
        <v>4262</v>
      </c>
      <c r="F577" s="228" t="s">
        <v>135</v>
      </c>
      <c r="G577" s="220"/>
      <c r="H577" s="221">
        <v>1450000</v>
      </c>
      <c r="I577" s="221"/>
      <c r="J577" s="221"/>
      <c r="K577" s="221">
        <f t="shared" si="58"/>
        <v>1450000</v>
      </c>
    </row>
    <row r="578" spans="1:11" s="257" customFormat="1" ht="47.25" x14ac:dyDescent="0.2">
      <c r="A578" s="354" t="s">
        <v>647</v>
      </c>
      <c r="B578" s="293" t="s">
        <v>958</v>
      </c>
      <c r="C578" s="335"/>
      <c r="D578" s="335"/>
      <c r="E578" s="352"/>
      <c r="F578" s="296" t="s">
        <v>959</v>
      </c>
      <c r="G578" s="297" t="s">
        <v>684</v>
      </c>
      <c r="H578" s="298">
        <f>H584+H589+H579+H596+H601</f>
        <v>13600</v>
      </c>
      <c r="I578" s="298">
        <f t="shared" ref="I578:J578" si="60">I584+I589+I579+I596+I601</f>
        <v>0</v>
      </c>
      <c r="J578" s="298">
        <f t="shared" si="60"/>
        <v>89000</v>
      </c>
      <c r="K578" s="298">
        <f t="shared" si="58"/>
        <v>102600</v>
      </c>
    </row>
    <row r="579" spans="1:11" s="257" customFormat="1" x14ac:dyDescent="0.2">
      <c r="A579" s="331" t="s">
        <v>647</v>
      </c>
      <c r="B579" s="282" t="s">
        <v>958</v>
      </c>
      <c r="C579" s="282">
        <v>11</v>
      </c>
      <c r="D579" s="282"/>
      <c r="E579" s="283">
        <v>32</v>
      </c>
      <c r="F579" s="284"/>
      <c r="G579" s="285"/>
      <c r="H579" s="286">
        <f>H580+H582</f>
        <v>0</v>
      </c>
      <c r="I579" s="286">
        <f t="shared" ref="I579:J579" si="61">I580+I582</f>
        <v>0</v>
      </c>
      <c r="J579" s="286">
        <f t="shared" si="61"/>
        <v>2500</v>
      </c>
      <c r="K579" s="286">
        <f t="shared" si="58"/>
        <v>2500</v>
      </c>
    </row>
    <row r="580" spans="1:11" s="197" customFormat="1" x14ac:dyDescent="0.2">
      <c r="A580" s="170" t="s">
        <v>647</v>
      </c>
      <c r="B580" s="169" t="s">
        <v>958</v>
      </c>
      <c r="C580" s="169">
        <v>11</v>
      </c>
      <c r="D580" s="185"/>
      <c r="E580" s="187">
        <v>321</v>
      </c>
      <c r="F580" s="230"/>
      <c r="G580" s="157"/>
      <c r="H580" s="242">
        <f>H581</f>
        <v>0</v>
      </c>
      <c r="I580" s="242">
        <f t="shared" ref="I580:J580" si="62">I581</f>
        <v>0</v>
      </c>
      <c r="J580" s="242">
        <f t="shared" si="62"/>
        <v>2000</v>
      </c>
      <c r="K580" s="242">
        <f t="shared" si="58"/>
        <v>2000</v>
      </c>
    </row>
    <row r="581" spans="1:11" s="257" customFormat="1" ht="15" x14ac:dyDescent="0.2">
      <c r="A581" s="172" t="s">
        <v>647</v>
      </c>
      <c r="B581" s="145" t="s">
        <v>958</v>
      </c>
      <c r="C581" s="145">
        <v>11</v>
      </c>
      <c r="D581" s="146" t="s">
        <v>25</v>
      </c>
      <c r="E581" s="188">
        <v>3211</v>
      </c>
      <c r="F581" s="228" t="s">
        <v>110</v>
      </c>
      <c r="G581" s="220"/>
      <c r="H581" s="221"/>
      <c r="I581" s="221"/>
      <c r="J581" s="221">
        <v>2000</v>
      </c>
      <c r="K581" s="221">
        <f t="shared" si="58"/>
        <v>2000</v>
      </c>
    </row>
    <row r="582" spans="1:11" s="257" customFormat="1" x14ac:dyDescent="0.2">
      <c r="A582" s="251" t="s">
        <v>647</v>
      </c>
      <c r="B582" s="250" t="s">
        <v>958</v>
      </c>
      <c r="C582" s="250">
        <v>11</v>
      </c>
      <c r="D582" s="206"/>
      <c r="E582" s="203">
        <v>322</v>
      </c>
      <c r="F582" s="231"/>
      <c r="G582" s="241"/>
      <c r="H582" s="242">
        <f>H583</f>
        <v>0</v>
      </c>
      <c r="I582" s="242">
        <f t="shared" ref="I582:J582" si="63">I583</f>
        <v>0</v>
      </c>
      <c r="J582" s="242">
        <f t="shared" si="63"/>
        <v>500</v>
      </c>
      <c r="K582" s="242">
        <f t="shared" si="58"/>
        <v>500</v>
      </c>
    </row>
    <row r="583" spans="1:11" s="223" customFormat="1" ht="15" x14ac:dyDescent="0.2">
      <c r="A583" s="172" t="s">
        <v>647</v>
      </c>
      <c r="B583" s="145" t="s">
        <v>958</v>
      </c>
      <c r="C583" s="145">
        <v>11</v>
      </c>
      <c r="D583" s="146" t="s">
        <v>25</v>
      </c>
      <c r="E583" s="188">
        <v>3223</v>
      </c>
      <c r="F583" s="228" t="s">
        <v>115</v>
      </c>
      <c r="G583" s="220"/>
      <c r="H583" s="221"/>
      <c r="I583" s="221"/>
      <c r="J583" s="221">
        <v>500</v>
      </c>
      <c r="K583" s="221">
        <f t="shared" si="58"/>
        <v>500</v>
      </c>
    </row>
    <row r="584" spans="1:11" s="257" customFormat="1" x14ac:dyDescent="0.2">
      <c r="A584" s="331" t="s">
        <v>647</v>
      </c>
      <c r="B584" s="282" t="s">
        <v>958</v>
      </c>
      <c r="C584" s="282">
        <v>12</v>
      </c>
      <c r="D584" s="282"/>
      <c r="E584" s="283">
        <v>31</v>
      </c>
      <c r="F584" s="284"/>
      <c r="G584" s="285"/>
      <c r="H584" s="286">
        <f>H585+H587</f>
        <v>8600</v>
      </c>
      <c r="I584" s="286">
        <f>I585+I587</f>
        <v>0</v>
      </c>
      <c r="J584" s="286">
        <f>J585+J587</f>
        <v>0</v>
      </c>
      <c r="K584" s="286">
        <f t="shared" ref="K584:K647" si="64">H584-I584+J584</f>
        <v>8600</v>
      </c>
    </row>
    <row r="585" spans="1:11" s="223" customFormat="1" x14ac:dyDescent="0.2">
      <c r="A585" s="170" t="s">
        <v>647</v>
      </c>
      <c r="B585" s="169" t="s">
        <v>958</v>
      </c>
      <c r="C585" s="169">
        <v>12</v>
      </c>
      <c r="D585" s="185"/>
      <c r="E585" s="187">
        <v>311</v>
      </c>
      <c r="F585" s="230"/>
      <c r="G585" s="157"/>
      <c r="H585" s="242">
        <f>H586</f>
        <v>7300</v>
      </c>
      <c r="I585" s="242">
        <f>I586</f>
        <v>0</v>
      </c>
      <c r="J585" s="242">
        <f>J586</f>
        <v>0</v>
      </c>
      <c r="K585" s="242">
        <f t="shared" si="64"/>
        <v>7300</v>
      </c>
    </row>
    <row r="586" spans="1:11" s="257" customFormat="1" ht="15" x14ac:dyDescent="0.2">
      <c r="A586" s="172" t="s">
        <v>647</v>
      </c>
      <c r="B586" s="145" t="s">
        <v>958</v>
      </c>
      <c r="C586" s="145">
        <v>12</v>
      </c>
      <c r="D586" s="146" t="s">
        <v>25</v>
      </c>
      <c r="E586" s="188">
        <v>3111</v>
      </c>
      <c r="F586" s="228" t="s">
        <v>19</v>
      </c>
      <c r="G586" s="220"/>
      <c r="H586" s="221">
        <v>7300</v>
      </c>
      <c r="I586" s="221"/>
      <c r="J586" s="221"/>
      <c r="K586" s="221">
        <f t="shared" si="64"/>
        <v>7300</v>
      </c>
    </row>
    <row r="587" spans="1:11" s="257" customFormat="1" x14ac:dyDescent="0.2">
      <c r="A587" s="251" t="s">
        <v>647</v>
      </c>
      <c r="B587" s="250" t="s">
        <v>958</v>
      </c>
      <c r="C587" s="250">
        <v>12</v>
      </c>
      <c r="D587" s="206"/>
      <c r="E587" s="203">
        <v>313</v>
      </c>
      <c r="F587" s="231"/>
      <c r="G587" s="241"/>
      <c r="H587" s="242">
        <f>H588</f>
        <v>1300</v>
      </c>
      <c r="I587" s="242">
        <f>I588</f>
        <v>0</v>
      </c>
      <c r="J587" s="242">
        <f>J588</f>
        <v>0</v>
      </c>
      <c r="K587" s="242">
        <f t="shared" si="64"/>
        <v>1300</v>
      </c>
    </row>
    <row r="588" spans="1:11" s="223" customFormat="1" ht="15" x14ac:dyDescent="0.2">
      <c r="A588" s="172" t="s">
        <v>647</v>
      </c>
      <c r="B588" s="145" t="s">
        <v>958</v>
      </c>
      <c r="C588" s="145">
        <v>12</v>
      </c>
      <c r="D588" s="146" t="s">
        <v>25</v>
      </c>
      <c r="E588" s="188">
        <v>3132</v>
      </c>
      <c r="F588" s="228" t="s">
        <v>280</v>
      </c>
      <c r="G588" s="220"/>
      <c r="H588" s="221">
        <v>1300</v>
      </c>
      <c r="I588" s="221"/>
      <c r="J588" s="221"/>
      <c r="K588" s="221">
        <f t="shared" si="64"/>
        <v>1300</v>
      </c>
    </row>
    <row r="589" spans="1:11" s="257" customFormat="1" x14ac:dyDescent="0.2">
      <c r="A589" s="331" t="s">
        <v>647</v>
      </c>
      <c r="B589" s="282" t="s">
        <v>958</v>
      </c>
      <c r="C589" s="282">
        <v>12</v>
      </c>
      <c r="D589" s="282"/>
      <c r="E589" s="283">
        <v>32</v>
      </c>
      <c r="F589" s="284"/>
      <c r="G589" s="285"/>
      <c r="H589" s="286">
        <f>H590+H592+H594</f>
        <v>5000</v>
      </c>
      <c r="I589" s="286">
        <f t="shared" ref="I589:J589" si="65">I590+I592+I594</f>
        <v>0</v>
      </c>
      <c r="J589" s="286">
        <f t="shared" si="65"/>
        <v>0</v>
      </c>
      <c r="K589" s="286">
        <f t="shared" si="64"/>
        <v>5000</v>
      </c>
    </row>
    <row r="590" spans="1:11" s="223" customFormat="1" x14ac:dyDescent="0.2">
      <c r="A590" s="170" t="s">
        <v>647</v>
      </c>
      <c r="B590" s="169" t="s">
        <v>958</v>
      </c>
      <c r="C590" s="169">
        <v>12</v>
      </c>
      <c r="D590" s="185"/>
      <c r="E590" s="187">
        <v>321</v>
      </c>
      <c r="F590" s="230"/>
      <c r="G590" s="157"/>
      <c r="H590" s="242">
        <f>H591</f>
        <v>3800</v>
      </c>
      <c r="I590" s="242">
        <f>I591</f>
        <v>0</v>
      </c>
      <c r="J590" s="242">
        <f>J591</f>
        <v>0</v>
      </c>
      <c r="K590" s="242">
        <f t="shared" si="64"/>
        <v>3800</v>
      </c>
    </row>
    <row r="591" spans="1:11" s="223" customFormat="1" ht="15" x14ac:dyDescent="0.2">
      <c r="A591" s="172" t="s">
        <v>647</v>
      </c>
      <c r="B591" s="145" t="s">
        <v>958</v>
      </c>
      <c r="C591" s="145">
        <v>12</v>
      </c>
      <c r="D591" s="146" t="s">
        <v>25</v>
      </c>
      <c r="E591" s="188">
        <v>3211</v>
      </c>
      <c r="F591" s="228" t="s">
        <v>110</v>
      </c>
      <c r="G591" s="220"/>
      <c r="H591" s="221">
        <v>3800</v>
      </c>
      <c r="I591" s="221"/>
      <c r="J591" s="221"/>
      <c r="K591" s="221">
        <f t="shared" si="64"/>
        <v>3800</v>
      </c>
    </row>
    <row r="592" spans="1:11" s="223" customFormat="1" x14ac:dyDescent="0.2">
      <c r="A592" s="251" t="s">
        <v>647</v>
      </c>
      <c r="B592" s="250" t="s">
        <v>958</v>
      </c>
      <c r="C592" s="250">
        <v>12</v>
      </c>
      <c r="D592" s="206"/>
      <c r="E592" s="203">
        <v>322</v>
      </c>
      <c r="F592" s="231"/>
      <c r="G592" s="241"/>
      <c r="H592" s="242">
        <f>H593</f>
        <v>1000</v>
      </c>
      <c r="I592" s="242">
        <f>I593</f>
        <v>0</v>
      </c>
      <c r="J592" s="242">
        <f>J593</f>
        <v>0</v>
      </c>
      <c r="K592" s="242">
        <f t="shared" si="64"/>
        <v>1000</v>
      </c>
    </row>
    <row r="593" spans="1:11" s="257" customFormat="1" ht="15" x14ac:dyDescent="0.2">
      <c r="A593" s="172" t="s">
        <v>647</v>
      </c>
      <c r="B593" s="145" t="s">
        <v>958</v>
      </c>
      <c r="C593" s="145">
        <v>12</v>
      </c>
      <c r="D593" s="146" t="s">
        <v>25</v>
      </c>
      <c r="E593" s="188">
        <v>3223</v>
      </c>
      <c r="F593" s="228" t="s">
        <v>115</v>
      </c>
      <c r="G593" s="220"/>
      <c r="H593" s="221">
        <v>1000</v>
      </c>
      <c r="I593" s="221"/>
      <c r="J593" s="221"/>
      <c r="K593" s="221">
        <f t="shared" si="64"/>
        <v>1000</v>
      </c>
    </row>
    <row r="594" spans="1:11" s="223" customFormat="1" x14ac:dyDescent="0.2">
      <c r="A594" s="251" t="s">
        <v>647</v>
      </c>
      <c r="B594" s="250" t="s">
        <v>958</v>
      </c>
      <c r="C594" s="250">
        <v>12</v>
      </c>
      <c r="D594" s="206"/>
      <c r="E594" s="203">
        <v>323</v>
      </c>
      <c r="F594" s="231"/>
      <c r="G594" s="241"/>
      <c r="H594" s="242">
        <f>SUM(H595)</f>
        <v>200</v>
      </c>
      <c r="I594" s="242">
        <f t="shared" ref="I594:J594" si="66">SUM(I595)</f>
        <v>0</v>
      </c>
      <c r="J594" s="242">
        <f t="shared" si="66"/>
        <v>0</v>
      </c>
      <c r="K594" s="242">
        <f t="shared" si="64"/>
        <v>200</v>
      </c>
    </row>
    <row r="595" spans="1:11" s="257" customFormat="1" ht="15" x14ac:dyDescent="0.2">
      <c r="A595" s="172" t="s">
        <v>647</v>
      </c>
      <c r="B595" s="145" t="s">
        <v>958</v>
      </c>
      <c r="C595" s="145">
        <v>12</v>
      </c>
      <c r="D595" s="146" t="s">
        <v>25</v>
      </c>
      <c r="E595" s="188">
        <v>3236</v>
      </c>
      <c r="F595" s="228" t="s">
        <v>121</v>
      </c>
      <c r="G595" s="220"/>
      <c r="H595" s="221">
        <v>200</v>
      </c>
      <c r="I595" s="221"/>
      <c r="J595" s="221"/>
      <c r="K595" s="221">
        <f t="shared" si="64"/>
        <v>200</v>
      </c>
    </row>
    <row r="596" spans="1:11" s="257" customFormat="1" x14ac:dyDescent="0.2">
      <c r="A596" s="331" t="s">
        <v>647</v>
      </c>
      <c r="B596" s="282" t="s">
        <v>958</v>
      </c>
      <c r="C596" s="282">
        <v>51</v>
      </c>
      <c r="D596" s="282"/>
      <c r="E596" s="283">
        <v>31</v>
      </c>
      <c r="F596" s="284"/>
      <c r="G596" s="285"/>
      <c r="H596" s="286">
        <f>H597+H599</f>
        <v>0</v>
      </c>
      <c r="I596" s="286">
        <f>I597+I599</f>
        <v>0</v>
      </c>
      <c r="J596" s="286">
        <f>J597+J599</f>
        <v>53000</v>
      </c>
      <c r="K596" s="286">
        <f t="shared" si="64"/>
        <v>53000</v>
      </c>
    </row>
    <row r="597" spans="1:11" s="223" customFormat="1" x14ac:dyDescent="0.2">
      <c r="A597" s="170" t="s">
        <v>647</v>
      </c>
      <c r="B597" s="169" t="s">
        <v>958</v>
      </c>
      <c r="C597" s="169">
        <v>51</v>
      </c>
      <c r="D597" s="185"/>
      <c r="E597" s="187">
        <v>311</v>
      </c>
      <c r="F597" s="230"/>
      <c r="G597" s="157"/>
      <c r="H597" s="242">
        <f>H598</f>
        <v>0</v>
      </c>
      <c r="I597" s="242">
        <f>I598</f>
        <v>0</v>
      </c>
      <c r="J597" s="242">
        <f>J598</f>
        <v>45000</v>
      </c>
      <c r="K597" s="242">
        <f t="shared" si="64"/>
        <v>45000</v>
      </c>
    </row>
    <row r="598" spans="1:11" s="197" customFormat="1" ht="15" x14ac:dyDescent="0.2">
      <c r="A598" s="172" t="s">
        <v>647</v>
      </c>
      <c r="B598" s="145" t="s">
        <v>958</v>
      </c>
      <c r="C598" s="145">
        <v>51</v>
      </c>
      <c r="D598" s="146" t="s">
        <v>25</v>
      </c>
      <c r="E598" s="188">
        <v>3111</v>
      </c>
      <c r="F598" s="228" t="s">
        <v>19</v>
      </c>
      <c r="G598" s="220"/>
      <c r="H598" s="221"/>
      <c r="I598" s="221"/>
      <c r="J598" s="221">
        <v>45000</v>
      </c>
      <c r="K598" s="221">
        <f t="shared" si="64"/>
        <v>45000</v>
      </c>
    </row>
    <row r="599" spans="1:11" s="257" customFormat="1" x14ac:dyDescent="0.2">
      <c r="A599" s="251" t="s">
        <v>647</v>
      </c>
      <c r="B599" s="250" t="s">
        <v>958</v>
      </c>
      <c r="C599" s="250">
        <v>51</v>
      </c>
      <c r="D599" s="206"/>
      <c r="E599" s="203">
        <v>313</v>
      </c>
      <c r="F599" s="231"/>
      <c r="G599" s="241"/>
      <c r="H599" s="242">
        <f>H600</f>
        <v>0</v>
      </c>
      <c r="I599" s="242">
        <f>I600</f>
        <v>0</v>
      </c>
      <c r="J599" s="242">
        <f>J600</f>
        <v>8000</v>
      </c>
      <c r="K599" s="242">
        <f t="shared" si="64"/>
        <v>8000</v>
      </c>
    </row>
    <row r="600" spans="1:11" s="257" customFormat="1" ht="15" x14ac:dyDescent="0.2">
      <c r="A600" s="172" t="s">
        <v>647</v>
      </c>
      <c r="B600" s="145" t="s">
        <v>958</v>
      </c>
      <c r="C600" s="145">
        <v>51</v>
      </c>
      <c r="D600" s="146" t="s">
        <v>25</v>
      </c>
      <c r="E600" s="188">
        <v>3132</v>
      </c>
      <c r="F600" s="228" t="s">
        <v>280</v>
      </c>
      <c r="G600" s="220"/>
      <c r="H600" s="221"/>
      <c r="I600" s="221"/>
      <c r="J600" s="221">
        <v>8000</v>
      </c>
      <c r="K600" s="221">
        <f t="shared" si="64"/>
        <v>8000</v>
      </c>
    </row>
    <row r="601" spans="1:11" s="223" customFormat="1" x14ac:dyDescent="0.2">
      <c r="A601" s="331" t="s">
        <v>647</v>
      </c>
      <c r="B601" s="282" t="s">
        <v>958</v>
      </c>
      <c r="C601" s="282">
        <v>51</v>
      </c>
      <c r="D601" s="282"/>
      <c r="E601" s="283">
        <v>32</v>
      </c>
      <c r="F601" s="284"/>
      <c r="G601" s="285"/>
      <c r="H601" s="286">
        <f t="shared" ref="H601:J601" si="67">H602+H604+H606</f>
        <v>0</v>
      </c>
      <c r="I601" s="286">
        <f t="shared" si="67"/>
        <v>0</v>
      </c>
      <c r="J601" s="286">
        <f t="shared" si="67"/>
        <v>33500</v>
      </c>
      <c r="K601" s="286">
        <f t="shared" si="64"/>
        <v>33500</v>
      </c>
    </row>
    <row r="602" spans="1:11" s="166" customFormat="1" x14ac:dyDescent="0.2">
      <c r="A602" s="170" t="s">
        <v>647</v>
      </c>
      <c r="B602" s="169" t="s">
        <v>958</v>
      </c>
      <c r="C602" s="169">
        <v>51</v>
      </c>
      <c r="D602" s="185"/>
      <c r="E602" s="187">
        <v>321</v>
      </c>
      <c r="F602" s="230"/>
      <c r="G602" s="157"/>
      <c r="H602" s="242">
        <f>H603</f>
        <v>0</v>
      </c>
      <c r="I602" s="242">
        <f>I603</f>
        <v>0</v>
      </c>
      <c r="J602" s="242">
        <f>J603</f>
        <v>26000</v>
      </c>
      <c r="K602" s="242">
        <f t="shared" si="64"/>
        <v>26000</v>
      </c>
    </row>
    <row r="603" spans="1:11" s="223" customFormat="1" ht="15" x14ac:dyDescent="0.2">
      <c r="A603" s="172" t="s">
        <v>647</v>
      </c>
      <c r="B603" s="145" t="s">
        <v>958</v>
      </c>
      <c r="C603" s="145">
        <v>51</v>
      </c>
      <c r="D603" s="146" t="s">
        <v>25</v>
      </c>
      <c r="E603" s="188">
        <v>3211</v>
      </c>
      <c r="F603" s="228" t="s">
        <v>110</v>
      </c>
      <c r="G603" s="220"/>
      <c r="H603" s="221"/>
      <c r="I603" s="221"/>
      <c r="J603" s="221">
        <v>26000</v>
      </c>
      <c r="K603" s="221">
        <f t="shared" si="64"/>
        <v>26000</v>
      </c>
    </row>
    <row r="604" spans="1:11" s="243" customFormat="1" x14ac:dyDescent="0.2">
      <c r="A604" s="251" t="s">
        <v>647</v>
      </c>
      <c r="B604" s="250" t="s">
        <v>958</v>
      </c>
      <c r="C604" s="250">
        <v>51</v>
      </c>
      <c r="D604" s="206"/>
      <c r="E604" s="203">
        <v>322</v>
      </c>
      <c r="F604" s="231"/>
      <c r="G604" s="241"/>
      <c r="H604" s="242">
        <f>H605</f>
        <v>0</v>
      </c>
      <c r="I604" s="242">
        <f>I605</f>
        <v>0</v>
      </c>
      <c r="J604" s="242">
        <f>J605</f>
        <v>6500</v>
      </c>
      <c r="K604" s="242">
        <f t="shared" si="64"/>
        <v>6500</v>
      </c>
    </row>
    <row r="605" spans="1:11" s="223" customFormat="1" ht="15" x14ac:dyDescent="0.2">
      <c r="A605" s="172" t="s">
        <v>647</v>
      </c>
      <c r="B605" s="145" t="s">
        <v>958</v>
      </c>
      <c r="C605" s="145">
        <v>51</v>
      </c>
      <c r="D605" s="146" t="s">
        <v>25</v>
      </c>
      <c r="E605" s="188">
        <v>3223</v>
      </c>
      <c r="F605" s="228" t="s">
        <v>115</v>
      </c>
      <c r="G605" s="220"/>
      <c r="H605" s="221"/>
      <c r="I605" s="221"/>
      <c r="J605" s="221">
        <v>6500</v>
      </c>
      <c r="K605" s="221">
        <f t="shared" si="64"/>
        <v>6500</v>
      </c>
    </row>
    <row r="606" spans="1:11" s="243" customFormat="1" x14ac:dyDescent="0.2">
      <c r="A606" s="251" t="s">
        <v>647</v>
      </c>
      <c r="B606" s="250" t="s">
        <v>958</v>
      </c>
      <c r="C606" s="250">
        <v>51</v>
      </c>
      <c r="D606" s="206"/>
      <c r="E606" s="203">
        <v>323</v>
      </c>
      <c r="F606" s="231"/>
      <c r="G606" s="241"/>
      <c r="H606" s="242">
        <f t="shared" ref="H606:J606" si="68">SUM(H607)</f>
        <v>0</v>
      </c>
      <c r="I606" s="242">
        <f t="shared" si="68"/>
        <v>0</v>
      </c>
      <c r="J606" s="242">
        <f t="shared" si="68"/>
        <v>1000</v>
      </c>
      <c r="K606" s="242">
        <f t="shared" si="64"/>
        <v>1000</v>
      </c>
    </row>
    <row r="607" spans="1:11" s="223" customFormat="1" ht="15" x14ac:dyDescent="0.2">
      <c r="A607" s="172" t="s">
        <v>647</v>
      </c>
      <c r="B607" s="145" t="s">
        <v>958</v>
      </c>
      <c r="C607" s="145">
        <v>51</v>
      </c>
      <c r="D607" s="146" t="s">
        <v>25</v>
      </c>
      <c r="E607" s="188">
        <v>3236</v>
      </c>
      <c r="F607" s="228" t="s">
        <v>121</v>
      </c>
      <c r="G607" s="220"/>
      <c r="H607" s="221"/>
      <c r="I607" s="221"/>
      <c r="J607" s="221">
        <v>1000</v>
      </c>
      <c r="K607" s="221">
        <f t="shared" si="64"/>
        <v>1000</v>
      </c>
    </row>
    <row r="608" spans="1:11" s="223" customFormat="1" x14ac:dyDescent="0.2">
      <c r="A608" s="362" t="s">
        <v>647</v>
      </c>
      <c r="B608" s="435" t="s">
        <v>682</v>
      </c>
      <c r="C608" s="436"/>
      <c r="D608" s="436"/>
      <c r="E608" s="436"/>
      <c r="F608" s="437"/>
      <c r="G608" s="268"/>
      <c r="H608" s="269">
        <f>H609+H614+H621+H625+H631+H639+H643+H664+H671+H708+H760+H764</f>
        <v>46740000</v>
      </c>
      <c r="I608" s="269">
        <f>I609+I614+I621+I625+I631+I639+I643+I664+I671+I708+I760+I764</f>
        <v>5116600</v>
      </c>
      <c r="J608" s="269">
        <f>J609+J614+J621+J625+J631+J639+J643+J664+J671+J708+J760+J764</f>
        <v>5002000</v>
      </c>
      <c r="K608" s="269">
        <f t="shared" si="64"/>
        <v>46625400</v>
      </c>
    </row>
    <row r="609" spans="1:11" s="243" customFormat="1" ht="47.25" x14ac:dyDescent="0.2">
      <c r="A609" s="354" t="s">
        <v>647</v>
      </c>
      <c r="B609" s="293" t="s">
        <v>88</v>
      </c>
      <c r="C609" s="293"/>
      <c r="D609" s="293"/>
      <c r="E609" s="294"/>
      <c r="F609" s="296" t="s">
        <v>216</v>
      </c>
      <c r="G609" s="297" t="s">
        <v>685</v>
      </c>
      <c r="H609" s="298">
        <f t="shared" ref="H609:J610" si="69">H610</f>
        <v>2000000</v>
      </c>
      <c r="I609" s="298">
        <f t="shared" si="69"/>
        <v>0</v>
      </c>
      <c r="J609" s="298">
        <f t="shared" si="69"/>
        <v>4000000</v>
      </c>
      <c r="K609" s="298">
        <f t="shared" si="64"/>
        <v>6000000</v>
      </c>
    </row>
    <row r="610" spans="1:11" s="223" customFormat="1" x14ac:dyDescent="0.2">
      <c r="A610" s="353" t="s">
        <v>647</v>
      </c>
      <c r="B610" s="299" t="s">
        <v>88</v>
      </c>
      <c r="C610" s="282">
        <v>11</v>
      </c>
      <c r="D610" s="282"/>
      <c r="E610" s="283">
        <v>36</v>
      </c>
      <c r="F610" s="284"/>
      <c r="G610" s="285"/>
      <c r="H610" s="286">
        <f t="shared" si="69"/>
        <v>2000000</v>
      </c>
      <c r="I610" s="286">
        <f t="shared" si="69"/>
        <v>0</v>
      </c>
      <c r="J610" s="286">
        <f t="shared" si="69"/>
        <v>4000000</v>
      </c>
      <c r="K610" s="286">
        <f t="shared" si="64"/>
        <v>6000000</v>
      </c>
    </row>
    <row r="611" spans="1:11" s="243" customFormat="1" x14ac:dyDescent="0.2">
      <c r="A611" s="181" t="s">
        <v>647</v>
      </c>
      <c r="B611" s="153" t="s">
        <v>88</v>
      </c>
      <c r="C611" s="154">
        <v>11</v>
      </c>
      <c r="D611" s="155"/>
      <c r="E611" s="156">
        <v>363</v>
      </c>
      <c r="F611" s="225"/>
      <c r="G611" s="157"/>
      <c r="H611" s="158">
        <f>SUM(H612:H613)</f>
        <v>2000000</v>
      </c>
      <c r="I611" s="158">
        <f>SUM(I612:I613)</f>
        <v>0</v>
      </c>
      <c r="J611" s="158">
        <f>SUM(J612:J613)</f>
        <v>4000000</v>
      </c>
      <c r="K611" s="158">
        <f t="shared" si="64"/>
        <v>6000000</v>
      </c>
    </row>
    <row r="612" spans="1:11" s="223" customFormat="1" ht="15" x14ac:dyDescent="0.2">
      <c r="A612" s="182" t="s">
        <v>647</v>
      </c>
      <c r="B612" s="160" t="s">
        <v>88</v>
      </c>
      <c r="C612" s="161">
        <v>11</v>
      </c>
      <c r="D612" s="162" t="s">
        <v>25</v>
      </c>
      <c r="E612" s="163">
        <v>3631</v>
      </c>
      <c r="F612" s="226" t="s">
        <v>233</v>
      </c>
      <c r="G612" s="220"/>
      <c r="H612" s="244">
        <v>1000000</v>
      </c>
      <c r="I612" s="244"/>
      <c r="J612" s="244"/>
      <c r="K612" s="244">
        <f t="shared" si="64"/>
        <v>1000000</v>
      </c>
    </row>
    <row r="613" spans="1:11" s="223" customFormat="1" x14ac:dyDescent="0.2">
      <c r="A613" s="250" t="s">
        <v>647</v>
      </c>
      <c r="B613" s="216" t="s">
        <v>88</v>
      </c>
      <c r="C613" s="217">
        <v>11</v>
      </c>
      <c r="D613" s="218" t="s">
        <v>25</v>
      </c>
      <c r="E613" s="219">
        <v>3632</v>
      </c>
      <c r="F613" s="229" t="s">
        <v>244</v>
      </c>
      <c r="G613" s="220"/>
      <c r="H613" s="244">
        <v>1000000</v>
      </c>
      <c r="I613" s="244"/>
      <c r="J613" s="244">
        <v>4000000</v>
      </c>
      <c r="K613" s="244">
        <f t="shared" si="64"/>
        <v>5000000</v>
      </c>
    </row>
    <row r="614" spans="1:11" s="223" customFormat="1" ht="78.75" x14ac:dyDescent="0.2">
      <c r="A614" s="354" t="s">
        <v>647</v>
      </c>
      <c r="B614" s="293" t="s">
        <v>169</v>
      </c>
      <c r="C614" s="293"/>
      <c r="D614" s="293"/>
      <c r="E614" s="294"/>
      <c r="F614" s="296" t="s">
        <v>618</v>
      </c>
      <c r="G614" s="297" t="s">
        <v>685</v>
      </c>
      <c r="H614" s="298">
        <f>H618+H615</f>
        <v>200000</v>
      </c>
      <c r="I614" s="298">
        <f t="shared" ref="I614:J614" si="70">I618+I615</f>
        <v>0</v>
      </c>
      <c r="J614" s="298">
        <f t="shared" si="70"/>
        <v>5000</v>
      </c>
      <c r="K614" s="298">
        <f t="shared" si="64"/>
        <v>205000</v>
      </c>
    </row>
    <row r="615" spans="1:11" s="243" customFormat="1" x14ac:dyDescent="0.2">
      <c r="A615" s="353" t="s">
        <v>647</v>
      </c>
      <c r="B615" s="299" t="s">
        <v>169</v>
      </c>
      <c r="C615" s="282">
        <v>11</v>
      </c>
      <c r="D615" s="282"/>
      <c r="E615" s="283">
        <v>32</v>
      </c>
      <c r="F615" s="284"/>
      <c r="G615" s="285"/>
      <c r="H615" s="286">
        <f>H616</f>
        <v>0</v>
      </c>
      <c r="I615" s="286">
        <f t="shared" ref="I615:J616" si="71">I616</f>
        <v>0</v>
      </c>
      <c r="J615" s="286">
        <f t="shared" si="71"/>
        <v>5000</v>
      </c>
      <c r="K615" s="286">
        <f t="shared" si="64"/>
        <v>5000</v>
      </c>
    </row>
    <row r="616" spans="1:11" s="223" customFormat="1" x14ac:dyDescent="0.2">
      <c r="A616" s="181" t="s">
        <v>647</v>
      </c>
      <c r="B616" s="153" t="s">
        <v>169</v>
      </c>
      <c r="C616" s="154">
        <v>11</v>
      </c>
      <c r="D616" s="155"/>
      <c r="E616" s="156">
        <v>329</v>
      </c>
      <c r="F616" s="225"/>
      <c r="G616" s="157"/>
      <c r="H616" s="158">
        <f>H617</f>
        <v>0</v>
      </c>
      <c r="I616" s="158">
        <f t="shared" si="71"/>
        <v>0</v>
      </c>
      <c r="J616" s="158">
        <f t="shared" si="71"/>
        <v>5000</v>
      </c>
      <c r="K616" s="158">
        <f t="shared" si="64"/>
        <v>5000</v>
      </c>
    </row>
    <row r="617" spans="1:11" s="223" customFormat="1" ht="15" x14ac:dyDescent="0.2">
      <c r="A617" s="182" t="s">
        <v>647</v>
      </c>
      <c r="B617" s="160" t="s">
        <v>169</v>
      </c>
      <c r="C617" s="161">
        <v>11</v>
      </c>
      <c r="D617" s="162" t="s">
        <v>25</v>
      </c>
      <c r="E617" s="163">
        <v>3295</v>
      </c>
      <c r="F617" s="226" t="s">
        <v>237</v>
      </c>
      <c r="G617" s="220"/>
      <c r="H617" s="244"/>
      <c r="I617" s="244"/>
      <c r="J617" s="244">
        <v>5000</v>
      </c>
      <c r="K617" s="244">
        <f t="shared" si="64"/>
        <v>5000</v>
      </c>
    </row>
    <row r="618" spans="1:11" s="243" customFormat="1" x14ac:dyDescent="0.2">
      <c r="A618" s="353" t="s">
        <v>647</v>
      </c>
      <c r="B618" s="299" t="s">
        <v>169</v>
      </c>
      <c r="C618" s="282">
        <v>11</v>
      </c>
      <c r="D618" s="282"/>
      <c r="E618" s="283">
        <v>37</v>
      </c>
      <c r="F618" s="284"/>
      <c r="G618" s="285"/>
      <c r="H618" s="286">
        <f t="shared" ref="H618:J618" si="72">H619</f>
        <v>200000</v>
      </c>
      <c r="I618" s="286">
        <f t="shared" si="72"/>
        <v>0</v>
      </c>
      <c r="J618" s="286">
        <f t="shared" si="72"/>
        <v>0</v>
      </c>
      <c r="K618" s="286">
        <f t="shared" si="64"/>
        <v>200000</v>
      </c>
    </row>
    <row r="619" spans="1:11" s="223" customFormat="1" x14ac:dyDescent="0.2">
      <c r="A619" s="181" t="s">
        <v>647</v>
      </c>
      <c r="B619" s="153" t="s">
        <v>169</v>
      </c>
      <c r="C619" s="154">
        <v>11</v>
      </c>
      <c r="D619" s="155"/>
      <c r="E619" s="156">
        <v>372</v>
      </c>
      <c r="F619" s="225"/>
      <c r="G619" s="157"/>
      <c r="H619" s="158">
        <f>SUM(H620)</f>
        <v>200000</v>
      </c>
      <c r="I619" s="158">
        <f>SUM(I620)</f>
        <v>0</v>
      </c>
      <c r="J619" s="158">
        <f>SUM(J620)</f>
        <v>0</v>
      </c>
      <c r="K619" s="158">
        <f t="shared" si="64"/>
        <v>200000</v>
      </c>
    </row>
    <row r="620" spans="1:11" s="179" customFormat="1" ht="15" x14ac:dyDescent="0.2">
      <c r="A620" s="182" t="s">
        <v>647</v>
      </c>
      <c r="B620" s="160" t="s">
        <v>169</v>
      </c>
      <c r="C620" s="161">
        <v>11</v>
      </c>
      <c r="D620" s="162" t="s">
        <v>25</v>
      </c>
      <c r="E620" s="163">
        <v>3721</v>
      </c>
      <c r="F620" s="226" t="s">
        <v>149</v>
      </c>
      <c r="G620" s="220"/>
      <c r="H620" s="244">
        <v>200000</v>
      </c>
      <c r="I620" s="244"/>
      <c r="J620" s="244"/>
      <c r="K620" s="244">
        <f t="shared" si="64"/>
        <v>200000</v>
      </c>
    </row>
    <row r="621" spans="1:11" s="152" customFormat="1" ht="33.75" x14ac:dyDescent="0.2">
      <c r="A621" s="354" t="s">
        <v>647</v>
      </c>
      <c r="B621" s="293" t="s">
        <v>229</v>
      </c>
      <c r="C621" s="293"/>
      <c r="D621" s="293"/>
      <c r="E621" s="294"/>
      <c r="F621" s="296" t="s">
        <v>230</v>
      </c>
      <c r="G621" s="297" t="s">
        <v>685</v>
      </c>
      <c r="H621" s="298">
        <f t="shared" ref="H621:J622" si="73">H622</f>
        <v>5000000</v>
      </c>
      <c r="I621" s="298">
        <f t="shared" si="73"/>
        <v>0</v>
      </c>
      <c r="J621" s="298">
        <f t="shared" si="73"/>
        <v>0</v>
      </c>
      <c r="K621" s="298">
        <f t="shared" si="64"/>
        <v>5000000</v>
      </c>
    </row>
    <row r="622" spans="1:11" s="166" customFormat="1" x14ac:dyDescent="0.2">
      <c r="A622" s="353" t="s">
        <v>647</v>
      </c>
      <c r="B622" s="299" t="s">
        <v>229</v>
      </c>
      <c r="C622" s="282">
        <v>11</v>
      </c>
      <c r="D622" s="282"/>
      <c r="E622" s="283">
        <v>35</v>
      </c>
      <c r="F622" s="284"/>
      <c r="G622" s="285"/>
      <c r="H622" s="286">
        <f t="shared" si="73"/>
        <v>5000000</v>
      </c>
      <c r="I622" s="286">
        <f t="shared" si="73"/>
        <v>0</v>
      </c>
      <c r="J622" s="286">
        <f t="shared" si="73"/>
        <v>0</v>
      </c>
      <c r="K622" s="286">
        <f t="shared" si="64"/>
        <v>5000000</v>
      </c>
    </row>
    <row r="623" spans="1:11" s="166" customFormat="1" x14ac:dyDescent="0.2">
      <c r="A623" s="155" t="s">
        <v>647</v>
      </c>
      <c r="B623" s="154" t="s">
        <v>229</v>
      </c>
      <c r="C623" s="154">
        <v>11</v>
      </c>
      <c r="D623" s="155"/>
      <c r="E623" s="156">
        <v>352</v>
      </c>
      <c r="F623" s="225"/>
      <c r="G623" s="157"/>
      <c r="H623" s="158">
        <f>SUM(H624)</f>
        <v>5000000</v>
      </c>
      <c r="I623" s="158">
        <f>SUM(I624)</f>
        <v>0</v>
      </c>
      <c r="J623" s="158">
        <f>SUM(J624)</f>
        <v>0</v>
      </c>
      <c r="K623" s="158">
        <f t="shared" si="64"/>
        <v>5000000</v>
      </c>
    </row>
    <row r="624" spans="1:11" s="167" customFormat="1" ht="30" x14ac:dyDescent="0.2">
      <c r="A624" s="162" t="s">
        <v>647</v>
      </c>
      <c r="B624" s="161" t="s">
        <v>229</v>
      </c>
      <c r="C624" s="161">
        <v>11</v>
      </c>
      <c r="D624" s="162" t="s">
        <v>25</v>
      </c>
      <c r="E624" s="163">
        <v>3522</v>
      </c>
      <c r="F624" s="226" t="s">
        <v>661</v>
      </c>
      <c r="G624" s="220"/>
      <c r="H624" s="244">
        <v>5000000</v>
      </c>
      <c r="I624" s="244"/>
      <c r="J624" s="244"/>
      <c r="K624" s="244">
        <f t="shared" si="64"/>
        <v>5000000</v>
      </c>
    </row>
    <row r="625" spans="1:11" s="223" customFormat="1" ht="47.25" x14ac:dyDescent="0.2">
      <c r="A625" s="354" t="s">
        <v>647</v>
      </c>
      <c r="B625" s="293" t="s">
        <v>2</v>
      </c>
      <c r="C625" s="293"/>
      <c r="D625" s="293"/>
      <c r="E625" s="294"/>
      <c r="F625" s="296" t="s">
        <v>617</v>
      </c>
      <c r="G625" s="297" t="s">
        <v>685</v>
      </c>
      <c r="H625" s="298">
        <f>H626</f>
        <v>1212000</v>
      </c>
      <c r="I625" s="298">
        <f>I626</f>
        <v>0</v>
      </c>
      <c r="J625" s="298">
        <f>J626</f>
        <v>0</v>
      </c>
      <c r="K625" s="298">
        <f t="shared" si="64"/>
        <v>1212000</v>
      </c>
    </row>
    <row r="626" spans="1:11" s="166" customFormat="1" x14ac:dyDescent="0.2">
      <c r="A626" s="353" t="s">
        <v>647</v>
      </c>
      <c r="B626" s="299" t="s">
        <v>2</v>
      </c>
      <c r="C626" s="282">
        <v>11</v>
      </c>
      <c r="D626" s="282"/>
      <c r="E626" s="283">
        <v>32</v>
      </c>
      <c r="F626" s="284"/>
      <c r="G626" s="285"/>
      <c r="H626" s="286">
        <f>H627+H629</f>
        <v>1212000</v>
      </c>
      <c r="I626" s="286">
        <f>I627+I629</f>
        <v>0</v>
      </c>
      <c r="J626" s="286">
        <f>J627+J629</f>
        <v>0</v>
      </c>
      <c r="K626" s="286">
        <f t="shared" si="64"/>
        <v>1212000</v>
      </c>
    </row>
    <row r="627" spans="1:11" s="166" customFormat="1" x14ac:dyDescent="0.2">
      <c r="A627" s="181" t="s">
        <v>647</v>
      </c>
      <c r="B627" s="153" t="s">
        <v>2</v>
      </c>
      <c r="C627" s="154">
        <v>11</v>
      </c>
      <c r="D627" s="155"/>
      <c r="E627" s="156">
        <v>323</v>
      </c>
      <c r="F627" s="225"/>
      <c r="G627" s="157"/>
      <c r="H627" s="158">
        <f>SUM(H628)</f>
        <v>670000</v>
      </c>
      <c r="I627" s="158">
        <f>SUM(I628)</f>
        <v>0</v>
      </c>
      <c r="J627" s="158">
        <f>SUM(J628)</f>
        <v>0</v>
      </c>
      <c r="K627" s="158">
        <f t="shared" si="64"/>
        <v>670000</v>
      </c>
    </row>
    <row r="628" spans="1:11" s="223" customFormat="1" ht="15" x14ac:dyDescent="0.2">
      <c r="A628" s="182" t="s">
        <v>647</v>
      </c>
      <c r="B628" s="160" t="s">
        <v>2</v>
      </c>
      <c r="C628" s="161">
        <v>11</v>
      </c>
      <c r="D628" s="162" t="s">
        <v>25</v>
      </c>
      <c r="E628" s="163">
        <v>3235</v>
      </c>
      <c r="F628" s="226" t="s">
        <v>42</v>
      </c>
      <c r="G628" s="220"/>
      <c r="H628" s="244">
        <v>670000</v>
      </c>
      <c r="I628" s="244"/>
      <c r="J628" s="244"/>
      <c r="K628" s="244">
        <f t="shared" si="64"/>
        <v>670000</v>
      </c>
    </row>
    <row r="629" spans="1:11" s="223" customFormat="1" x14ac:dyDescent="0.2">
      <c r="A629" s="181" t="s">
        <v>647</v>
      </c>
      <c r="B629" s="153" t="s">
        <v>2</v>
      </c>
      <c r="C629" s="154">
        <v>11</v>
      </c>
      <c r="D629" s="155"/>
      <c r="E629" s="156">
        <v>329</v>
      </c>
      <c r="F629" s="225"/>
      <c r="G629" s="157"/>
      <c r="H629" s="158">
        <f>SUM(H630)</f>
        <v>542000</v>
      </c>
      <c r="I629" s="158">
        <f>SUM(I630)</f>
        <v>0</v>
      </c>
      <c r="J629" s="158">
        <f>SUM(J630)</f>
        <v>0</v>
      </c>
      <c r="K629" s="158">
        <f t="shared" si="64"/>
        <v>542000</v>
      </c>
    </row>
    <row r="630" spans="1:11" s="166" customFormat="1" ht="15" x14ac:dyDescent="0.2">
      <c r="A630" s="182" t="s">
        <v>647</v>
      </c>
      <c r="B630" s="160" t="s">
        <v>2</v>
      </c>
      <c r="C630" s="161">
        <v>11</v>
      </c>
      <c r="D630" s="162" t="s">
        <v>25</v>
      </c>
      <c r="E630" s="163">
        <v>3294</v>
      </c>
      <c r="F630" s="226" t="s">
        <v>611</v>
      </c>
      <c r="G630" s="220"/>
      <c r="H630" s="244">
        <v>542000</v>
      </c>
      <c r="I630" s="244"/>
      <c r="J630" s="244"/>
      <c r="K630" s="244">
        <f t="shared" si="64"/>
        <v>542000</v>
      </c>
    </row>
    <row r="631" spans="1:11" s="166" customFormat="1" ht="33.75" x14ac:dyDescent="0.2">
      <c r="A631" s="305" t="s">
        <v>647</v>
      </c>
      <c r="B631" s="292" t="s">
        <v>610</v>
      </c>
      <c r="C631" s="292"/>
      <c r="D631" s="292"/>
      <c r="E631" s="301"/>
      <c r="F631" s="296" t="s">
        <v>608</v>
      </c>
      <c r="G631" s="297" t="s">
        <v>685</v>
      </c>
      <c r="H631" s="298">
        <f>H632+H636</f>
        <v>2222000</v>
      </c>
      <c r="I631" s="298">
        <f>I632+I636</f>
        <v>0</v>
      </c>
      <c r="J631" s="298">
        <f>J632+J636</f>
        <v>0</v>
      </c>
      <c r="K631" s="298">
        <f t="shared" si="64"/>
        <v>2222000</v>
      </c>
    </row>
    <row r="632" spans="1:11" s="167" customFormat="1" x14ac:dyDescent="0.2">
      <c r="A632" s="353" t="s">
        <v>647</v>
      </c>
      <c r="B632" s="299" t="s">
        <v>610</v>
      </c>
      <c r="C632" s="282">
        <v>11</v>
      </c>
      <c r="D632" s="282"/>
      <c r="E632" s="283">
        <v>32</v>
      </c>
      <c r="F632" s="284"/>
      <c r="G632" s="285"/>
      <c r="H632" s="286">
        <f>H633</f>
        <v>200000</v>
      </c>
      <c r="I632" s="286">
        <f>I633</f>
        <v>0</v>
      </c>
      <c r="J632" s="286">
        <f>J633</f>
        <v>0</v>
      </c>
      <c r="K632" s="286">
        <f t="shared" si="64"/>
        <v>200000</v>
      </c>
    </row>
    <row r="633" spans="1:11" s="223" customFormat="1" x14ac:dyDescent="0.2">
      <c r="A633" s="181" t="s">
        <v>647</v>
      </c>
      <c r="B633" s="153" t="s">
        <v>610</v>
      </c>
      <c r="C633" s="154">
        <v>11</v>
      </c>
      <c r="D633" s="155"/>
      <c r="E633" s="156">
        <v>323</v>
      </c>
      <c r="F633" s="225"/>
      <c r="G633" s="157"/>
      <c r="H633" s="158">
        <f>H634+H635</f>
        <v>200000</v>
      </c>
      <c r="I633" s="158">
        <f>I634+I635</f>
        <v>0</v>
      </c>
      <c r="J633" s="158">
        <f>J634+J635</f>
        <v>0</v>
      </c>
      <c r="K633" s="158">
        <f t="shared" si="64"/>
        <v>200000</v>
      </c>
    </row>
    <row r="634" spans="1:11" s="166" customFormat="1" ht="15" x14ac:dyDescent="0.2">
      <c r="A634" s="182" t="s">
        <v>647</v>
      </c>
      <c r="B634" s="160" t="s">
        <v>610</v>
      </c>
      <c r="C634" s="161">
        <v>11</v>
      </c>
      <c r="D634" s="162" t="s">
        <v>25</v>
      </c>
      <c r="E634" s="163">
        <v>3237</v>
      </c>
      <c r="F634" s="226" t="s">
        <v>36</v>
      </c>
      <c r="G634" s="220"/>
      <c r="H634" s="244">
        <v>100000</v>
      </c>
      <c r="I634" s="244"/>
      <c r="J634" s="244"/>
      <c r="K634" s="244">
        <f t="shared" si="64"/>
        <v>100000</v>
      </c>
    </row>
    <row r="635" spans="1:11" s="166" customFormat="1" x14ac:dyDescent="0.2">
      <c r="A635" s="250" t="s">
        <v>647</v>
      </c>
      <c r="B635" s="216" t="s">
        <v>610</v>
      </c>
      <c r="C635" s="217">
        <v>11</v>
      </c>
      <c r="D635" s="218" t="s">
        <v>25</v>
      </c>
      <c r="E635" s="219">
        <v>3238</v>
      </c>
      <c r="F635" s="229" t="s">
        <v>122</v>
      </c>
      <c r="G635" s="220"/>
      <c r="H635" s="244">
        <v>100000</v>
      </c>
      <c r="I635" s="244"/>
      <c r="J635" s="244"/>
      <c r="K635" s="244">
        <f t="shared" si="64"/>
        <v>100000</v>
      </c>
    </row>
    <row r="636" spans="1:11" s="167" customFormat="1" x14ac:dyDescent="0.2">
      <c r="A636" s="353" t="s">
        <v>647</v>
      </c>
      <c r="B636" s="299" t="s">
        <v>610</v>
      </c>
      <c r="C636" s="282">
        <v>11</v>
      </c>
      <c r="D636" s="282"/>
      <c r="E636" s="283">
        <v>41</v>
      </c>
      <c r="F636" s="284"/>
      <c r="G636" s="285"/>
      <c r="H636" s="286">
        <f t="shared" ref="H636:J637" si="74">H637</f>
        <v>2022000</v>
      </c>
      <c r="I636" s="286">
        <f t="shared" si="74"/>
        <v>0</v>
      </c>
      <c r="J636" s="286">
        <f t="shared" si="74"/>
        <v>0</v>
      </c>
      <c r="K636" s="286">
        <f t="shared" si="64"/>
        <v>2022000</v>
      </c>
    </row>
    <row r="637" spans="1:11" s="223" customFormat="1" x14ac:dyDescent="0.2">
      <c r="A637" s="181" t="s">
        <v>647</v>
      </c>
      <c r="B637" s="153" t="s">
        <v>610</v>
      </c>
      <c r="C637" s="154">
        <v>11</v>
      </c>
      <c r="D637" s="155"/>
      <c r="E637" s="156">
        <v>412</v>
      </c>
      <c r="F637" s="225"/>
      <c r="G637" s="157"/>
      <c r="H637" s="158">
        <f t="shared" si="74"/>
        <v>2022000</v>
      </c>
      <c r="I637" s="158">
        <f t="shared" si="74"/>
        <v>0</v>
      </c>
      <c r="J637" s="158">
        <f t="shared" si="74"/>
        <v>0</v>
      </c>
      <c r="K637" s="158">
        <f t="shared" si="64"/>
        <v>2022000</v>
      </c>
    </row>
    <row r="638" spans="1:11" s="167" customFormat="1" x14ac:dyDescent="0.2">
      <c r="A638" s="182" t="s">
        <v>647</v>
      </c>
      <c r="B638" s="160" t="s">
        <v>610</v>
      </c>
      <c r="C638" s="161">
        <v>11</v>
      </c>
      <c r="D638" s="162" t="s">
        <v>25</v>
      </c>
      <c r="E638" s="163">
        <v>4126</v>
      </c>
      <c r="F638" s="226" t="s">
        <v>4</v>
      </c>
      <c r="G638" s="220"/>
      <c r="H638" s="244">
        <v>2022000</v>
      </c>
      <c r="I638" s="244"/>
      <c r="J638" s="244"/>
      <c r="K638" s="244">
        <f t="shared" si="64"/>
        <v>2022000</v>
      </c>
    </row>
    <row r="639" spans="1:11" s="167" customFormat="1" ht="33.75" x14ac:dyDescent="0.2">
      <c r="A639" s="354" t="s">
        <v>647</v>
      </c>
      <c r="B639" s="293" t="s">
        <v>291</v>
      </c>
      <c r="C639" s="293"/>
      <c r="D639" s="293"/>
      <c r="E639" s="294"/>
      <c r="F639" s="296" t="s">
        <v>292</v>
      </c>
      <c r="G639" s="297" t="s">
        <v>685</v>
      </c>
      <c r="H639" s="298">
        <f>H640</f>
        <v>300000</v>
      </c>
      <c r="I639" s="298">
        <f>I640</f>
        <v>0</v>
      </c>
      <c r="J639" s="298">
        <f>J640</f>
        <v>0</v>
      </c>
      <c r="K639" s="298">
        <f t="shared" si="64"/>
        <v>300000</v>
      </c>
    </row>
    <row r="640" spans="1:11" s="223" customFormat="1" x14ac:dyDescent="0.2">
      <c r="A640" s="331" t="s">
        <v>647</v>
      </c>
      <c r="B640" s="282" t="s">
        <v>291</v>
      </c>
      <c r="C640" s="282">
        <v>11</v>
      </c>
      <c r="D640" s="282"/>
      <c r="E640" s="283">
        <v>42</v>
      </c>
      <c r="F640" s="284"/>
      <c r="G640" s="285"/>
      <c r="H640" s="286">
        <f t="shared" ref="H640:J641" si="75">H641</f>
        <v>300000</v>
      </c>
      <c r="I640" s="286">
        <f t="shared" si="75"/>
        <v>0</v>
      </c>
      <c r="J640" s="286">
        <f t="shared" si="75"/>
        <v>0</v>
      </c>
      <c r="K640" s="286">
        <f t="shared" si="64"/>
        <v>300000</v>
      </c>
    </row>
    <row r="641" spans="1:11" s="166" customFormat="1" x14ac:dyDescent="0.2">
      <c r="A641" s="181" t="s">
        <v>647</v>
      </c>
      <c r="B641" s="153" t="s">
        <v>291</v>
      </c>
      <c r="C641" s="154">
        <v>11</v>
      </c>
      <c r="D641" s="181"/>
      <c r="E641" s="176">
        <v>423</v>
      </c>
      <c r="F641" s="225"/>
      <c r="G641" s="164"/>
      <c r="H641" s="158">
        <f t="shared" si="75"/>
        <v>300000</v>
      </c>
      <c r="I641" s="158">
        <f t="shared" si="75"/>
        <v>0</v>
      </c>
      <c r="J641" s="158">
        <f t="shared" si="75"/>
        <v>0</v>
      </c>
      <c r="K641" s="158">
        <f t="shared" si="64"/>
        <v>300000</v>
      </c>
    </row>
    <row r="642" spans="1:11" s="166" customFormat="1" ht="30" x14ac:dyDescent="0.2">
      <c r="A642" s="182" t="s">
        <v>647</v>
      </c>
      <c r="B642" s="160" t="s">
        <v>291</v>
      </c>
      <c r="C642" s="161">
        <v>11</v>
      </c>
      <c r="D642" s="182" t="s">
        <v>25</v>
      </c>
      <c r="E642" s="163">
        <v>4233</v>
      </c>
      <c r="F642" s="226" t="s">
        <v>142</v>
      </c>
      <c r="G642" s="220"/>
      <c r="H642" s="222">
        <v>300000</v>
      </c>
      <c r="I642" s="222"/>
      <c r="J642" s="222"/>
      <c r="K642" s="222">
        <f t="shared" si="64"/>
        <v>300000</v>
      </c>
    </row>
    <row r="643" spans="1:11" s="167" customFormat="1" ht="33.75" x14ac:dyDescent="0.2">
      <c r="A643" s="354" t="s">
        <v>647</v>
      </c>
      <c r="B643" s="293" t="s">
        <v>75</v>
      </c>
      <c r="C643" s="293"/>
      <c r="D643" s="293"/>
      <c r="E643" s="294"/>
      <c r="F643" s="296" t="s">
        <v>92</v>
      </c>
      <c r="G643" s="297" t="s">
        <v>685</v>
      </c>
      <c r="H643" s="298">
        <f>H644+H655+H659</f>
        <v>21620000</v>
      </c>
      <c r="I643" s="298">
        <f>I644+I655+I659</f>
        <v>1044100</v>
      </c>
      <c r="J643" s="298">
        <f>J644+J655+J659</f>
        <v>800000</v>
      </c>
      <c r="K643" s="298">
        <f t="shared" si="64"/>
        <v>21375900</v>
      </c>
    </row>
    <row r="644" spans="1:11" s="223" customFormat="1" x14ac:dyDescent="0.2">
      <c r="A644" s="331" t="s">
        <v>647</v>
      </c>
      <c r="B644" s="282" t="s">
        <v>75</v>
      </c>
      <c r="C644" s="282">
        <v>11</v>
      </c>
      <c r="D644" s="282"/>
      <c r="E644" s="283">
        <v>32</v>
      </c>
      <c r="F644" s="284"/>
      <c r="G644" s="285"/>
      <c r="H644" s="286">
        <f>H648+H645+H653</f>
        <v>20320000</v>
      </c>
      <c r="I644" s="286">
        <f>I648+I645+I653</f>
        <v>1044100</v>
      </c>
      <c r="J644" s="286">
        <f>J648+J645+J653</f>
        <v>800000</v>
      </c>
      <c r="K644" s="286">
        <f t="shared" si="64"/>
        <v>20075900</v>
      </c>
    </row>
    <row r="645" spans="1:11" s="166" customFormat="1" x14ac:dyDescent="0.2">
      <c r="A645" s="250" t="s">
        <v>647</v>
      </c>
      <c r="B645" s="153" t="s">
        <v>75</v>
      </c>
      <c r="C645" s="154">
        <v>11</v>
      </c>
      <c r="D645" s="181"/>
      <c r="E645" s="156">
        <v>322</v>
      </c>
      <c r="F645" s="225"/>
      <c r="G645" s="164"/>
      <c r="H645" s="158">
        <f>H646+H647</f>
        <v>100000</v>
      </c>
      <c r="I645" s="158">
        <f>I646+I647</f>
        <v>0</v>
      </c>
      <c r="J645" s="158">
        <f>J646+J647</f>
        <v>0</v>
      </c>
      <c r="K645" s="158">
        <f t="shared" si="64"/>
        <v>100000</v>
      </c>
    </row>
    <row r="646" spans="1:11" s="166" customFormat="1" ht="30" x14ac:dyDescent="0.2">
      <c r="A646" s="250" t="s">
        <v>647</v>
      </c>
      <c r="B646" s="216" t="s">
        <v>75</v>
      </c>
      <c r="C646" s="217">
        <v>11</v>
      </c>
      <c r="D646" s="249" t="s">
        <v>25</v>
      </c>
      <c r="E646" s="219">
        <v>3224</v>
      </c>
      <c r="F646" s="229" t="s">
        <v>144</v>
      </c>
      <c r="G646" s="220"/>
      <c r="H646" s="221">
        <v>70000</v>
      </c>
      <c r="I646" s="221"/>
      <c r="J646" s="221"/>
      <c r="K646" s="221">
        <f t="shared" si="64"/>
        <v>70000</v>
      </c>
    </row>
    <row r="647" spans="1:11" s="167" customFormat="1" x14ac:dyDescent="0.2">
      <c r="A647" s="250" t="s">
        <v>647</v>
      </c>
      <c r="B647" s="216" t="s">
        <v>75</v>
      </c>
      <c r="C647" s="217">
        <v>11</v>
      </c>
      <c r="D647" s="249" t="s">
        <v>25</v>
      </c>
      <c r="E647" s="219">
        <v>3225</v>
      </c>
      <c r="F647" s="229" t="s">
        <v>151</v>
      </c>
      <c r="G647" s="220"/>
      <c r="H647" s="221">
        <v>30000</v>
      </c>
      <c r="I647" s="221"/>
      <c r="J647" s="221"/>
      <c r="K647" s="221">
        <f t="shared" si="64"/>
        <v>30000</v>
      </c>
    </row>
    <row r="648" spans="1:11" s="223" customFormat="1" x14ac:dyDescent="0.2">
      <c r="A648" s="181" t="s">
        <v>647</v>
      </c>
      <c r="B648" s="153" t="s">
        <v>75</v>
      </c>
      <c r="C648" s="154">
        <v>11</v>
      </c>
      <c r="D648" s="181"/>
      <c r="E648" s="156">
        <v>323</v>
      </c>
      <c r="F648" s="225"/>
      <c r="G648" s="164"/>
      <c r="H648" s="158">
        <f>SUM(H649:H652)</f>
        <v>20120000</v>
      </c>
      <c r="I648" s="158">
        <f>SUM(I649:I652)</f>
        <v>1044100</v>
      </c>
      <c r="J648" s="158">
        <f>SUM(J649:J652)</f>
        <v>800000</v>
      </c>
      <c r="K648" s="158">
        <f t="shared" ref="K648:K711" si="76">H648-I648+J648</f>
        <v>19875900</v>
      </c>
    </row>
    <row r="649" spans="1:11" s="166" customFormat="1" ht="15" x14ac:dyDescent="0.2">
      <c r="A649" s="182" t="s">
        <v>647</v>
      </c>
      <c r="B649" s="160" t="s">
        <v>75</v>
      </c>
      <c r="C649" s="161">
        <v>11</v>
      </c>
      <c r="D649" s="182" t="s">
        <v>25</v>
      </c>
      <c r="E649" s="163">
        <v>3232</v>
      </c>
      <c r="F649" s="226" t="s">
        <v>118</v>
      </c>
      <c r="G649" s="220"/>
      <c r="H649" s="221">
        <v>19020000</v>
      </c>
      <c r="I649" s="221">
        <v>1044100</v>
      </c>
      <c r="J649" s="221"/>
      <c r="K649" s="221">
        <f t="shared" si="76"/>
        <v>17975900</v>
      </c>
    </row>
    <row r="650" spans="1:11" s="166" customFormat="1" ht="15" x14ac:dyDescent="0.2">
      <c r="A650" s="182" t="s">
        <v>647</v>
      </c>
      <c r="B650" s="160" t="s">
        <v>75</v>
      </c>
      <c r="C650" s="161">
        <v>11</v>
      </c>
      <c r="D650" s="182" t="s">
        <v>25</v>
      </c>
      <c r="E650" s="163">
        <v>3235</v>
      </c>
      <c r="F650" s="226" t="s">
        <v>42</v>
      </c>
      <c r="G650" s="220"/>
      <c r="H650" s="221">
        <v>120000</v>
      </c>
      <c r="I650" s="221"/>
      <c r="J650" s="221"/>
      <c r="K650" s="221">
        <f t="shared" si="76"/>
        <v>120000</v>
      </c>
    </row>
    <row r="651" spans="1:11" s="167" customFormat="1" x14ac:dyDescent="0.2">
      <c r="A651" s="182" t="s">
        <v>647</v>
      </c>
      <c r="B651" s="160" t="s">
        <v>75</v>
      </c>
      <c r="C651" s="161">
        <v>11</v>
      </c>
      <c r="D651" s="182" t="s">
        <v>25</v>
      </c>
      <c r="E651" s="163">
        <v>3237</v>
      </c>
      <c r="F651" s="226" t="s">
        <v>36</v>
      </c>
      <c r="G651" s="220"/>
      <c r="H651" s="221">
        <v>800000</v>
      </c>
      <c r="I651" s="221"/>
      <c r="J651" s="221">
        <v>800000</v>
      </c>
      <c r="K651" s="221">
        <f t="shared" si="76"/>
        <v>1600000</v>
      </c>
    </row>
    <row r="652" spans="1:11" s="223" customFormat="1" ht="15" x14ac:dyDescent="0.2">
      <c r="A652" s="182" t="s">
        <v>647</v>
      </c>
      <c r="B652" s="160" t="s">
        <v>75</v>
      </c>
      <c r="C652" s="161">
        <v>11</v>
      </c>
      <c r="D652" s="182" t="s">
        <v>25</v>
      </c>
      <c r="E652" s="163">
        <v>3238</v>
      </c>
      <c r="F652" s="226" t="s">
        <v>122</v>
      </c>
      <c r="G652" s="220"/>
      <c r="H652" s="221">
        <v>180000</v>
      </c>
      <c r="I652" s="221"/>
      <c r="J652" s="221"/>
      <c r="K652" s="221">
        <f t="shared" si="76"/>
        <v>180000</v>
      </c>
    </row>
    <row r="653" spans="1:11" s="167" customFormat="1" x14ac:dyDescent="0.2">
      <c r="A653" s="250" t="s">
        <v>647</v>
      </c>
      <c r="B653" s="153" t="s">
        <v>75</v>
      </c>
      <c r="C653" s="154">
        <v>11</v>
      </c>
      <c r="D653" s="181"/>
      <c r="E653" s="156">
        <v>329</v>
      </c>
      <c r="F653" s="225"/>
      <c r="G653" s="241"/>
      <c r="H653" s="260">
        <f>H654</f>
        <v>100000</v>
      </c>
      <c r="I653" s="260">
        <f>I654</f>
        <v>0</v>
      </c>
      <c r="J653" s="260">
        <f>J654</f>
        <v>0</v>
      </c>
      <c r="K653" s="260">
        <f t="shared" si="76"/>
        <v>100000</v>
      </c>
    </row>
    <row r="654" spans="1:11" s="167" customFormat="1" x14ac:dyDescent="0.2">
      <c r="A654" s="250" t="s">
        <v>647</v>
      </c>
      <c r="B654" s="216" t="s">
        <v>75</v>
      </c>
      <c r="C654" s="217">
        <v>11</v>
      </c>
      <c r="D654" s="249" t="s">
        <v>25</v>
      </c>
      <c r="E654" s="219">
        <v>3292</v>
      </c>
      <c r="F654" s="229" t="s">
        <v>123</v>
      </c>
      <c r="G654" s="220"/>
      <c r="H654" s="221">
        <v>100000</v>
      </c>
      <c r="I654" s="221"/>
      <c r="J654" s="221"/>
      <c r="K654" s="221">
        <f t="shared" si="76"/>
        <v>100000</v>
      </c>
    </row>
    <row r="655" spans="1:11" s="167" customFormat="1" x14ac:dyDescent="0.2">
      <c r="A655" s="331" t="s">
        <v>647</v>
      </c>
      <c r="B655" s="282" t="s">
        <v>75</v>
      </c>
      <c r="C655" s="282">
        <v>11</v>
      </c>
      <c r="D655" s="282"/>
      <c r="E655" s="283">
        <v>41</v>
      </c>
      <c r="F655" s="284"/>
      <c r="G655" s="285"/>
      <c r="H655" s="286">
        <f>H656</f>
        <v>1050000</v>
      </c>
      <c r="I655" s="286">
        <f>I656</f>
        <v>0</v>
      </c>
      <c r="J655" s="286">
        <f>J656</f>
        <v>0</v>
      </c>
      <c r="K655" s="286">
        <f t="shared" si="76"/>
        <v>1050000</v>
      </c>
    </row>
    <row r="656" spans="1:11" s="223" customFormat="1" x14ac:dyDescent="0.2">
      <c r="A656" s="181" t="s">
        <v>647</v>
      </c>
      <c r="B656" s="153" t="s">
        <v>75</v>
      </c>
      <c r="C656" s="154">
        <v>11</v>
      </c>
      <c r="D656" s="181"/>
      <c r="E656" s="156">
        <v>412</v>
      </c>
      <c r="F656" s="225"/>
      <c r="G656" s="164"/>
      <c r="H656" s="184">
        <f>H657+H658</f>
        <v>1050000</v>
      </c>
      <c r="I656" s="184">
        <f>I657+I658</f>
        <v>0</v>
      </c>
      <c r="J656" s="184">
        <f>J657+J658</f>
        <v>0</v>
      </c>
      <c r="K656" s="184">
        <f t="shared" si="76"/>
        <v>1050000</v>
      </c>
    </row>
    <row r="657" spans="1:11" s="223" customFormat="1" ht="15" x14ac:dyDescent="0.2">
      <c r="A657" s="182" t="s">
        <v>647</v>
      </c>
      <c r="B657" s="160" t="s">
        <v>75</v>
      </c>
      <c r="C657" s="161">
        <v>11</v>
      </c>
      <c r="D657" s="182" t="s">
        <v>25</v>
      </c>
      <c r="E657" s="163">
        <v>4123</v>
      </c>
      <c r="F657" s="226" t="s">
        <v>133</v>
      </c>
      <c r="G657" s="220"/>
      <c r="H657" s="222">
        <v>50000</v>
      </c>
      <c r="I657" s="222"/>
      <c r="J657" s="222"/>
      <c r="K657" s="222">
        <f t="shared" si="76"/>
        <v>50000</v>
      </c>
    </row>
    <row r="658" spans="1:11" s="167" customFormat="1" x14ac:dyDescent="0.2">
      <c r="A658" s="182" t="s">
        <v>647</v>
      </c>
      <c r="B658" s="160" t="s">
        <v>75</v>
      </c>
      <c r="C658" s="161">
        <v>11</v>
      </c>
      <c r="D658" s="182" t="s">
        <v>25</v>
      </c>
      <c r="E658" s="163">
        <v>4126</v>
      </c>
      <c r="F658" s="226" t="s">
        <v>4</v>
      </c>
      <c r="G658" s="220"/>
      <c r="H658" s="222">
        <v>1000000</v>
      </c>
      <c r="I658" s="222"/>
      <c r="J658" s="222"/>
      <c r="K658" s="222">
        <f t="shared" si="76"/>
        <v>1000000</v>
      </c>
    </row>
    <row r="659" spans="1:11" s="223" customFormat="1" x14ac:dyDescent="0.2">
      <c r="A659" s="331" t="s">
        <v>647</v>
      </c>
      <c r="B659" s="282" t="s">
        <v>75</v>
      </c>
      <c r="C659" s="282">
        <v>11</v>
      </c>
      <c r="D659" s="282"/>
      <c r="E659" s="283">
        <v>42</v>
      </c>
      <c r="F659" s="284"/>
      <c r="G659" s="285"/>
      <c r="H659" s="315">
        <f>H660+H662</f>
        <v>250000</v>
      </c>
      <c r="I659" s="315">
        <f>I660+I662</f>
        <v>0</v>
      </c>
      <c r="J659" s="315">
        <f>J660+J662</f>
        <v>0</v>
      </c>
      <c r="K659" s="315">
        <f t="shared" si="76"/>
        <v>250000</v>
      </c>
    </row>
    <row r="660" spans="1:11" s="167" customFormat="1" x14ac:dyDescent="0.2">
      <c r="A660" s="185" t="s">
        <v>647</v>
      </c>
      <c r="B660" s="168" t="s">
        <v>75</v>
      </c>
      <c r="C660" s="169">
        <v>11</v>
      </c>
      <c r="D660" s="185"/>
      <c r="E660" s="171">
        <v>421</v>
      </c>
      <c r="F660" s="230"/>
      <c r="G660" s="164"/>
      <c r="H660" s="316">
        <f>H661</f>
        <v>200000</v>
      </c>
      <c r="I660" s="316">
        <f>I661</f>
        <v>0</v>
      </c>
      <c r="J660" s="316">
        <f>J661</f>
        <v>0</v>
      </c>
      <c r="K660" s="316">
        <f t="shared" si="76"/>
        <v>200000</v>
      </c>
    </row>
    <row r="661" spans="1:11" s="166" customFormat="1" ht="15" x14ac:dyDescent="0.2">
      <c r="A661" s="146" t="s">
        <v>647</v>
      </c>
      <c r="B661" s="144" t="s">
        <v>75</v>
      </c>
      <c r="C661" s="145">
        <v>11</v>
      </c>
      <c r="D661" s="146" t="s">
        <v>25</v>
      </c>
      <c r="E661" s="173">
        <v>4214</v>
      </c>
      <c r="F661" s="228" t="s">
        <v>154</v>
      </c>
      <c r="G661" s="220"/>
      <c r="H661" s="222">
        <v>200000</v>
      </c>
      <c r="I661" s="222"/>
      <c r="J661" s="222"/>
      <c r="K661" s="222">
        <f t="shared" si="76"/>
        <v>200000</v>
      </c>
    </row>
    <row r="662" spans="1:11" s="167" customFormat="1" x14ac:dyDescent="0.2">
      <c r="A662" s="185" t="s">
        <v>647</v>
      </c>
      <c r="B662" s="168" t="s">
        <v>75</v>
      </c>
      <c r="C662" s="169">
        <v>11</v>
      </c>
      <c r="D662" s="185"/>
      <c r="E662" s="171">
        <v>426</v>
      </c>
      <c r="F662" s="230"/>
      <c r="G662" s="164"/>
      <c r="H662" s="316">
        <f>H663</f>
        <v>50000</v>
      </c>
      <c r="I662" s="316">
        <f>I663</f>
        <v>0</v>
      </c>
      <c r="J662" s="316">
        <f>J663</f>
        <v>0</v>
      </c>
      <c r="K662" s="316">
        <f t="shared" si="76"/>
        <v>50000</v>
      </c>
    </row>
    <row r="663" spans="1:11" s="223" customFormat="1" ht="15" x14ac:dyDescent="0.2">
      <c r="A663" s="146" t="s">
        <v>647</v>
      </c>
      <c r="B663" s="144" t="s">
        <v>75</v>
      </c>
      <c r="C663" s="145">
        <v>11</v>
      </c>
      <c r="D663" s="146" t="s">
        <v>25</v>
      </c>
      <c r="E663" s="173">
        <v>4262</v>
      </c>
      <c r="F663" s="228" t="s">
        <v>135</v>
      </c>
      <c r="G663" s="220"/>
      <c r="H663" s="222">
        <v>50000</v>
      </c>
      <c r="I663" s="222"/>
      <c r="J663" s="222"/>
      <c r="K663" s="222">
        <f t="shared" si="76"/>
        <v>50000</v>
      </c>
    </row>
    <row r="664" spans="1:11" s="197" customFormat="1" ht="33.75" x14ac:dyDescent="0.2">
      <c r="A664" s="354" t="s">
        <v>647</v>
      </c>
      <c r="B664" s="293" t="s">
        <v>97</v>
      </c>
      <c r="C664" s="293"/>
      <c r="D664" s="293"/>
      <c r="E664" s="294"/>
      <c r="F664" s="296" t="s">
        <v>94</v>
      </c>
      <c r="G664" s="297" t="s">
        <v>685</v>
      </c>
      <c r="H664" s="298">
        <f>H668+H665</f>
        <v>4000000</v>
      </c>
      <c r="I664" s="298">
        <f>I668+I665</f>
        <v>3800000</v>
      </c>
      <c r="J664" s="298">
        <f>J668+J665</f>
        <v>0</v>
      </c>
      <c r="K664" s="298">
        <f t="shared" si="76"/>
        <v>200000</v>
      </c>
    </row>
    <row r="665" spans="1:11" s="196" customFormat="1" x14ac:dyDescent="0.2">
      <c r="A665" s="331" t="s">
        <v>647</v>
      </c>
      <c r="B665" s="282" t="s">
        <v>97</v>
      </c>
      <c r="C665" s="282">
        <v>11</v>
      </c>
      <c r="D665" s="282"/>
      <c r="E665" s="283">
        <v>32</v>
      </c>
      <c r="F665" s="284"/>
      <c r="G665" s="285"/>
      <c r="H665" s="286">
        <f t="shared" ref="H665:J666" si="77">H666</f>
        <v>100000</v>
      </c>
      <c r="I665" s="286">
        <f t="shared" si="77"/>
        <v>0</v>
      </c>
      <c r="J665" s="286">
        <f t="shared" si="77"/>
        <v>0</v>
      </c>
      <c r="K665" s="286">
        <f t="shared" si="76"/>
        <v>100000</v>
      </c>
    </row>
    <row r="666" spans="1:11" s="257" customFormat="1" x14ac:dyDescent="0.2">
      <c r="A666" s="185" t="s">
        <v>647</v>
      </c>
      <c r="B666" s="168" t="s">
        <v>97</v>
      </c>
      <c r="C666" s="169">
        <v>11</v>
      </c>
      <c r="D666" s="185"/>
      <c r="E666" s="187">
        <v>323</v>
      </c>
      <c r="F666" s="230"/>
      <c r="G666" s="164"/>
      <c r="H666" s="184">
        <f t="shared" si="77"/>
        <v>100000</v>
      </c>
      <c r="I666" s="184">
        <f t="shared" si="77"/>
        <v>0</v>
      </c>
      <c r="J666" s="184">
        <f t="shared" si="77"/>
        <v>0</v>
      </c>
      <c r="K666" s="184">
        <f t="shared" si="76"/>
        <v>100000</v>
      </c>
    </row>
    <row r="667" spans="1:11" s="197" customFormat="1" ht="15" x14ac:dyDescent="0.2">
      <c r="A667" s="146" t="s">
        <v>647</v>
      </c>
      <c r="B667" s="144" t="s">
        <v>97</v>
      </c>
      <c r="C667" s="145">
        <v>11</v>
      </c>
      <c r="D667" s="146" t="s">
        <v>25</v>
      </c>
      <c r="E667" s="188">
        <v>3237</v>
      </c>
      <c r="F667" s="228" t="s">
        <v>36</v>
      </c>
      <c r="G667" s="220"/>
      <c r="H667" s="222">
        <v>100000</v>
      </c>
      <c r="I667" s="222"/>
      <c r="J667" s="222"/>
      <c r="K667" s="222">
        <f t="shared" si="76"/>
        <v>100000</v>
      </c>
    </row>
    <row r="668" spans="1:11" s="196" customFormat="1" x14ac:dyDescent="0.2">
      <c r="A668" s="331" t="s">
        <v>647</v>
      </c>
      <c r="B668" s="282" t="s">
        <v>97</v>
      </c>
      <c r="C668" s="282">
        <v>11</v>
      </c>
      <c r="D668" s="282"/>
      <c r="E668" s="283">
        <v>41</v>
      </c>
      <c r="F668" s="284"/>
      <c r="G668" s="285"/>
      <c r="H668" s="315">
        <f t="shared" ref="H668:J669" si="78">H669</f>
        <v>3900000</v>
      </c>
      <c r="I668" s="315">
        <f t="shared" si="78"/>
        <v>3800000</v>
      </c>
      <c r="J668" s="315">
        <f t="shared" si="78"/>
        <v>0</v>
      </c>
      <c r="K668" s="315">
        <f t="shared" si="76"/>
        <v>100000</v>
      </c>
    </row>
    <row r="669" spans="1:11" s="223" customFormat="1" x14ac:dyDescent="0.2">
      <c r="A669" s="185" t="s">
        <v>647</v>
      </c>
      <c r="B669" s="168" t="s">
        <v>97</v>
      </c>
      <c r="C669" s="169">
        <v>11</v>
      </c>
      <c r="D669" s="185"/>
      <c r="E669" s="187">
        <v>412</v>
      </c>
      <c r="F669" s="230"/>
      <c r="G669" s="164"/>
      <c r="H669" s="200">
        <f t="shared" si="78"/>
        <v>3900000</v>
      </c>
      <c r="I669" s="200">
        <f t="shared" si="78"/>
        <v>3800000</v>
      </c>
      <c r="J669" s="200">
        <f t="shared" si="78"/>
        <v>0</v>
      </c>
      <c r="K669" s="200">
        <f t="shared" si="76"/>
        <v>100000</v>
      </c>
    </row>
    <row r="670" spans="1:11" s="223" customFormat="1" ht="15" x14ac:dyDescent="0.2">
      <c r="A670" s="146" t="s">
        <v>647</v>
      </c>
      <c r="B670" s="144" t="s">
        <v>97</v>
      </c>
      <c r="C670" s="145">
        <v>11</v>
      </c>
      <c r="D670" s="146" t="s">
        <v>25</v>
      </c>
      <c r="E670" s="188">
        <v>4126</v>
      </c>
      <c r="F670" s="228" t="s">
        <v>4</v>
      </c>
      <c r="G670" s="220"/>
      <c r="H670" s="222">
        <v>3900000</v>
      </c>
      <c r="I670" s="222">
        <v>3800000</v>
      </c>
      <c r="J670" s="222"/>
      <c r="K670" s="222">
        <f t="shared" si="76"/>
        <v>100000</v>
      </c>
    </row>
    <row r="671" spans="1:11" s="223" customFormat="1" ht="56.25" x14ac:dyDescent="0.2">
      <c r="A671" s="354" t="s">
        <v>647</v>
      </c>
      <c r="B671" s="293" t="s">
        <v>689</v>
      </c>
      <c r="C671" s="293"/>
      <c r="D671" s="293"/>
      <c r="E671" s="294"/>
      <c r="F671" s="296" t="s">
        <v>690</v>
      </c>
      <c r="G671" s="297" t="s">
        <v>643</v>
      </c>
      <c r="H671" s="298">
        <f>H672+H677+H683+H686+H691+H697+H700+H705</f>
        <v>2193000</v>
      </c>
      <c r="I671" s="298">
        <f t="shared" ref="I671:J671" si="79">I672+I677+I683+I686+I691+I697+I700+I705</f>
        <v>117500</v>
      </c>
      <c r="J671" s="298">
        <f t="shared" si="79"/>
        <v>42000</v>
      </c>
      <c r="K671" s="298">
        <f t="shared" si="76"/>
        <v>2117500</v>
      </c>
    </row>
    <row r="672" spans="1:11" s="223" customFormat="1" x14ac:dyDescent="0.2">
      <c r="A672" s="331" t="s">
        <v>647</v>
      </c>
      <c r="B672" s="282" t="s">
        <v>689</v>
      </c>
      <c r="C672" s="282">
        <v>12</v>
      </c>
      <c r="D672" s="282"/>
      <c r="E672" s="283">
        <v>31</v>
      </c>
      <c r="F672" s="284"/>
      <c r="G672" s="285"/>
      <c r="H672" s="286">
        <f>H673+H675</f>
        <v>19000</v>
      </c>
      <c r="I672" s="286">
        <f>I673+I675</f>
        <v>10500</v>
      </c>
      <c r="J672" s="286">
        <f>J673+J675</f>
        <v>0</v>
      </c>
      <c r="K672" s="286">
        <f t="shared" si="76"/>
        <v>8500</v>
      </c>
    </row>
    <row r="673" spans="1:11" s="167" customFormat="1" x14ac:dyDescent="0.2">
      <c r="A673" s="356" t="s">
        <v>647</v>
      </c>
      <c r="B673" s="264" t="s">
        <v>689</v>
      </c>
      <c r="C673" s="264">
        <v>12</v>
      </c>
      <c r="D673" s="265"/>
      <c r="E673" s="266">
        <v>311</v>
      </c>
      <c r="F673" s="267"/>
      <c r="G673" s="164"/>
      <c r="H673" s="242">
        <f>H674</f>
        <v>16000</v>
      </c>
      <c r="I673" s="242">
        <f>I674</f>
        <v>9000</v>
      </c>
      <c r="J673" s="242">
        <f>J674</f>
        <v>0</v>
      </c>
      <c r="K673" s="242">
        <f t="shared" si="76"/>
        <v>7000</v>
      </c>
    </row>
    <row r="674" spans="1:11" s="257" customFormat="1" ht="15" x14ac:dyDescent="0.2">
      <c r="A674" s="172" t="s">
        <v>647</v>
      </c>
      <c r="B674" s="145" t="s">
        <v>689</v>
      </c>
      <c r="C674" s="145">
        <v>12</v>
      </c>
      <c r="D674" s="146" t="s">
        <v>25</v>
      </c>
      <c r="E674" s="188">
        <v>3111</v>
      </c>
      <c r="F674" s="228" t="s">
        <v>19</v>
      </c>
      <c r="G674" s="220"/>
      <c r="H674" s="244">
        <v>16000</v>
      </c>
      <c r="I674" s="244">
        <v>9000</v>
      </c>
      <c r="J674" s="244"/>
      <c r="K674" s="244">
        <f t="shared" si="76"/>
        <v>7000</v>
      </c>
    </row>
    <row r="675" spans="1:11" s="167" customFormat="1" x14ac:dyDescent="0.2">
      <c r="A675" s="357" t="s">
        <v>647</v>
      </c>
      <c r="B675" s="288" t="s">
        <v>689</v>
      </c>
      <c r="C675" s="288">
        <v>12</v>
      </c>
      <c r="D675" s="289"/>
      <c r="E675" s="290">
        <v>313</v>
      </c>
      <c r="F675" s="291"/>
      <c r="G675" s="220"/>
      <c r="H675" s="242">
        <f>H676</f>
        <v>3000</v>
      </c>
      <c r="I675" s="242">
        <f>I676</f>
        <v>1500</v>
      </c>
      <c r="J675" s="242">
        <f>J676</f>
        <v>0</v>
      </c>
      <c r="K675" s="242">
        <f t="shared" si="76"/>
        <v>1500</v>
      </c>
    </row>
    <row r="676" spans="1:11" ht="15" x14ac:dyDescent="0.2">
      <c r="A676" s="172" t="s">
        <v>647</v>
      </c>
      <c r="B676" s="145" t="s">
        <v>689</v>
      </c>
      <c r="C676" s="145">
        <v>12</v>
      </c>
      <c r="D676" s="146" t="s">
        <v>25</v>
      </c>
      <c r="E676" s="188">
        <v>3132</v>
      </c>
      <c r="F676" s="228" t="s">
        <v>280</v>
      </c>
      <c r="G676" s="220"/>
      <c r="H676" s="244">
        <v>3000</v>
      </c>
      <c r="I676" s="244">
        <v>1500</v>
      </c>
      <c r="J676" s="244"/>
      <c r="K676" s="244">
        <f t="shared" si="76"/>
        <v>1500</v>
      </c>
    </row>
    <row r="677" spans="1:11" s="152" customFormat="1" x14ac:dyDescent="0.2">
      <c r="A677" s="331" t="s">
        <v>647</v>
      </c>
      <c r="B677" s="282" t="s">
        <v>689</v>
      </c>
      <c r="C677" s="282">
        <v>12</v>
      </c>
      <c r="D677" s="282"/>
      <c r="E677" s="283">
        <v>32</v>
      </c>
      <c r="F677" s="284"/>
      <c r="G677" s="285"/>
      <c r="H677" s="286">
        <f>H678+H680</f>
        <v>10000</v>
      </c>
      <c r="I677" s="286">
        <f>I678+I680</f>
        <v>0</v>
      </c>
      <c r="J677" s="286">
        <f>J678+J680</f>
        <v>0</v>
      </c>
      <c r="K677" s="286">
        <f t="shared" si="76"/>
        <v>10000</v>
      </c>
    </row>
    <row r="678" spans="1:11" s="243" customFormat="1" x14ac:dyDescent="0.2">
      <c r="A678" s="357" t="s">
        <v>647</v>
      </c>
      <c r="B678" s="288" t="s">
        <v>689</v>
      </c>
      <c r="C678" s="288">
        <v>12</v>
      </c>
      <c r="D678" s="289"/>
      <c r="E678" s="290">
        <v>321</v>
      </c>
      <c r="F678" s="291"/>
      <c r="G678" s="220"/>
      <c r="H678" s="242">
        <f>H679</f>
        <v>1000</v>
      </c>
      <c r="I678" s="242">
        <f>I679</f>
        <v>0</v>
      </c>
      <c r="J678" s="242">
        <f>J679</f>
        <v>0</v>
      </c>
      <c r="K678" s="242">
        <f t="shared" si="76"/>
        <v>1000</v>
      </c>
    </row>
    <row r="679" spans="1:11" s="152" customFormat="1" x14ac:dyDescent="0.2">
      <c r="A679" s="172" t="s">
        <v>647</v>
      </c>
      <c r="B679" s="145" t="s">
        <v>689</v>
      </c>
      <c r="C679" s="145">
        <v>12</v>
      </c>
      <c r="D679" s="146" t="s">
        <v>25</v>
      </c>
      <c r="E679" s="188">
        <v>3211</v>
      </c>
      <c r="F679" s="228" t="s">
        <v>110</v>
      </c>
      <c r="G679" s="220"/>
      <c r="H679" s="244">
        <v>1000</v>
      </c>
      <c r="I679" s="244"/>
      <c r="J679" s="244"/>
      <c r="K679" s="244">
        <f t="shared" si="76"/>
        <v>1000</v>
      </c>
    </row>
    <row r="680" spans="1:11" s="243" customFormat="1" x14ac:dyDescent="0.2">
      <c r="A680" s="357" t="s">
        <v>647</v>
      </c>
      <c r="B680" s="288" t="s">
        <v>689</v>
      </c>
      <c r="C680" s="288">
        <v>12</v>
      </c>
      <c r="D680" s="289"/>
      <c r="E680" s="290">
        <v>323</v>
      </c>
      <c r="F680" s="291"/>
      <c r="G680" s="220"/>
      <c r="H680" s="242">
        <f>H681+H682</f>
        <v>9000</v>
      </c>
      <c r="I680" s="242">
        <f>I681+I682</f>
        <v>0</v>
      </c>
      <c r="J680" s="242">
        <f>J681+J682</f>
        <v>0</v>
      </c>
      <c r="K680" s="242">
        <f t="shared" si="76"/>
        <v>9000</v>
      </c>
    </row>
    <row r="681" spans="1:11" s="243" customFormat="1" x14ac:dyDescent="0.2">
      <c r="A681" s="172" t="s">
        <v>647</v>
      </c>
      <c r="B681" s="145" t="s">
        <v>689</v>
      </c>
      <c r="C681" s="145">
        <v>12</v>
      </c>
      <c r="D681" s="146" t="s">
        <v>25</v>
      </c>
      <c r="E681" s="188">
        <v>3237</v>
      </c>
      <c r="F681" s="228" t="s">
        <v>36</v>
      </c>
      <c r="G681" s="220"/>
      <c r="H681" s="244">
        <v>6000</v>
      </c>
      <c r="I681" s="244"/>
      <c r="J681" s="244"/>
      <c r="K681" s="244">
        <f t="shared" si="76"/>
        <v>6000</v>
      </c>
    </row>
    <row r="682" spans="1:11" ht="15" x14ac:dyDescent="0.2">
      <c r="A682" s="172" t="s">
        <v>647</v>
      </c>
      <c r="B682" s="145" t="s">
        <v>689</v>
      </c>
      <c r="C682" s="145">
        <v>12</v>
      </c>
      <c r="D682" s="146" t="s">
        <v>25</v>
      </c>
      <c r="E682" s="188">
        <v>3239</v>
      </c>
      <c r="F682" s="228" t="s">
        <v>41</v>
      </c>
      <c r="G682" s="220"/>
      <c r="H682" s="244">
        <v>3000</v>
      </c>
      <c r="I682" s="244"/>
      <c r="J682" s="244"/>
      <c r="K682" s="244">
        <f t="shared" si="76"/>
        <v>3000</v>
      </c>
    </row>
    <row r="683" spans="1:11" s="152" customFormat="1" x14ac:dyDescent="0.2">
      <c r="A683" s="331" t="s">
        <v>647</v>
      </c>
      <c r="B683" s="282" t="s">
        <v>689</v>
      </c>
      <c r="C683" s="282">
        <v>12</v>
      </c>
      <c r="D683" s="282"/>
      <c r="E683" s="283">
        <v>41</v>
      </c>
      <c r="F683" s="284"/>
      <c r="G683" s="285"/>
      <c r="H683" s="286">
        <f t="shared" ref="H683:J684" si="80">H684</f>
        <v>300000</v>
      </c>
      <c r="I683" s="286">
        <f t="shared" si="80"/>
        <v>0</v>
      </c>
      <c r="J683" s="286">
        <f t="shared" si="80"/>
        <v>0</v>
      </c>
      <c r="K683" s="286">
        <f t="shared" si="76"/>
        <v>300000</v>
      </c>
    </row>
    <row r="684" spans="1:11" s="243" customFormat="1" x14ac:dyDescent="0.2">
      <c r="A684" s="357" t="s">
        <v>647</v>
      </c>
      <c r="B684" s="288" t="s">
        <v>689</v>
      </c>
      <c r="C684" s="288">
        <v>12</v>
      </c>
      <c r="D684" s="289"/>
      <c r="E684" s="290">
        <v>412</v>
      </c>
      <c r="F684" s="291"/>
      <c r="G684" s="220"/>
      <c r="H684" s="242">
        <f t="shared" si="80"/>
        <v>300000</v>
      </c>
      <c r="I684" s="242">
        <f t="shared" si="80"/>
        <v>0</v>
      </c>
      <c r="J684" s="242">
        <f t="shared" si="80"/>
        <v>0</v>
      </c>
      <c r="K684" s="242">
        <f t="shared" si="76"/>
        <v>300000</v>
      </c>
    </row>
    <row r="685" spans="1:11" s="243" customFormat="1" x14ac:dyDescent="0.2">
      <c r="A685" s="172" t="s">
        <v>647</v>
      </c>
      <c r="B685" s="145" t="s">
        <v>689</v>
      </c>
      <c r="C685" s="145">
        <v>12</v>
      </c>
      <c r="D685" s="146" t="s">
        <v>25</v>
      </c>
      <c r="E685" s="188">
        <v>4126</v>
      </c>
      <c r="F685" s="228" t="s">
        <v>4</v>
      </c>
      <c r="G685" s="220"/>
      <c r="H685" s="244">
        <v>300000</v>
      </c>
      <c r="I685" s="244"/>
      <c r="J685" s="244"/>
      <c r="K685" s="244">
        <f t="shared" si="76"/>
        <v>300000</v>
      </c>
    </row>
    <row r="686" spans="1:11" s="243" customFormat="1" x14ac:dyDescent="0.2">
      <c r="A686" s="331" t="s">
        <v>647</v>
      </c>
      <c r="B686" s="282" t="s">
        <v>689</v>
      </c>
      <c r="C686" s="282">
        <v>51</v>
      </c>
      <c r="D686" s="282"/>
      <c r="E686" s="283">
        <v>31</v>
      </c>
      <c r="F686" s="284"/>
      <c r="G686" s="285"/>
      <c r="H686" s="286">
        <f>H687+H689</f>
        <v>0</v>
      </c>
      <c r="I686" s="286">
        <f>I687+I689</f>
        <v>0</v>
      </c>
      <c r="J686" s="286">
        <f>J687+J689</f>
        <v>42000</v>
      </c>
      <c r="K686" s="286">
        <f t="shared" si="76"/>
        <v>42000</v>
      </c>
    </row>
    <row r="687" spans="1:11" s="197" customFormat="1" x14ac:dyDescent="0.2">
      <c r="A687" s="357" t="s">
        <v>647</v>
      </c>
      <c r="B687" s="288" t="s">
        <v>689</v>
      </c>
      <c r="C687" s="288">
        <v>51</v>
      </c>
      <c r="D687" s="289"/>
      <c r="E687" s="290">
        <v>311</v>
      </c>
      <c r="F687" s="291"/>
      <c r="G687" s="220"/>
      <c r="H687" s="242">
        <f>H688</f>
        <v>0</v>
      </c>
      <c r="I687" s="242">
        <f>I688</f>
        <v>0</v>
      </c>
      <c r="J687" s="242">
        <f>J688</f>
        <v>36000</v>
      </c>
      <c r="K687" s="242">
        <f t="shared" si="76"/>
        <v>36000</v>
      </c>
    </row>
    <row r="688" spans="1:11" s="196" customFormat="1" x14ac:dyDescent="0.2">
      <c r="A688" s="172" t="s">
        <v>647</v>
      </c>
      <c r="B688" s="145" t="s">
        <v>689</v>
      </c>
      <c r="C688" s="145">
        <v>51</v>
      </c>
      <c r="D688" s="146" t="s">
        <v>25</v>
      </c>
      <c r="E688" s="188">
        <v>3111</v>
      </c>
      <c r="F688" s="228" t="s">
        <v>19</v>
      </c>
      <c r="G688" s="220"/>
      <c r="H688" s="244">
        <v>0</v>
      </c>
      <c r="I688" s="244"/>
      <c r="J688" s="244">
        <v>36000</v>
      </c>
      <c r="K688" s="244">
        <f t="shared" si="76"/>
        <v>36000</v>
      </c>
    </row>
    <row r="689" spans="1:11" s="223" customFormat="1" x14ac:dyDescent="0.2">
      <c r="A689" s="357" t="s">
        <v>647</v>
      </c>
      <c r="B689" s="288" t="s">
        <v>689</v>
      </c>
      <c r="C689" s="288">
        <v>51</v>
      </c>
      <c r="D689" s="289"/>
      <c r="E689" s="290">
        <v>313</v>
      </c>
      <c r="F689" s="291"/>
      <c r="G689" s="220"/>
      <c r="H689" s="242">
        <f>H690</f>
        <v>0</v>
      </c>
      <c r="I689" s="242">
        <f>I690</f>
        <v>0</v>
      </c>
      <c r="J689" s="242">
        <f>J690</f>
        <v>6000</v>
      </c>
      <c r="K689" s="242">
        <f t="shared" si="76"/>
        <v>6000</v>
      </c>
    </row>
    <row r="690" spans="1:11" s="243" customFormat="1" x14ac:dyDescent="0.2">
      <c r="A690" s="172" t="s">
        <v>647</v>
      </c>
      <c r="B690" s="145" t="s">
        <v>689</v>
      </c>
      <c r="C690" s="145">
        <v>51</v>
      </c>
      <c r="D690" s="146" t="s">
        <v>25</v>
      </c>
      <c r="E690" s="188">
        <v>3132</v>
      </c>
      <c r="F690" s="228" t="s">
        <v>280</v>
      </c>
      <c r="G690" s="220"/>
      <c r="H690" s="244">
        <v>0</v>
      </c>
      <c r="I690" s="244"/>
      <c r="J690" s="244">
        <v>6000</v>
      </c>
      <c r="K690" s="244">
        <f t="shared" si="76"/>
        <v>6000</v>
      </c>
    </row>
    <row r="691" spans="1:11" s="223" customFormat="1" x14ac:dyDescent="0.2">
      <c r="A691" s="331" t="s">
        <v>647</v>
      </c>
      <c r="B691" s="282" t="s">
        <v>689</v>
      </c>
      <c r="C691" s="282">
        <v>51</v>
      </c>
      <c r="D691" s="282"/>
      <c r="E691" s="283">
        <v>32</v>
      </c>
      <c r="F691" s="284"/>
      <c r="G691" s="285"/>
      <c r="H691" s="286">
        <f>H692+H694</f>
        <v>57000</v>
      </c>
      <c r="I691" s="286">
        <f>I692+I694</f>
        <v>0</v>
      </c>
      <c r="J691" s="286">
        <f>J692+J694</f>
        <v>0</v>
      </c>
      <c r="K691" s="286">
        <f t="shared" si="76"/>
        <v>57000</v>
      </c>
    </row>
    <row r="692" spans="1:11" s="223" customFormat="1" x14ac:dyDescent="0.2">
      <c r="A692" s="357" t="s">
        <v>647</v>
      </c>
      <c r="B692" s="288" t="s">
        <v>689</v>
      </c>
      <c r="C692" s="288">
        <v>51</v>
      </c>
      <c r="D692" s="289"/>
      <c r="E692" s="290">
        <v>321</v>
      </c>
      <c r="F692" s="291"/>
      <c r="G692" s="220"/>
      <c r="H692" s="242">
        <f>H693</f>
        <v>7000</v>
      </c>
      <c r="I692" s="242">
        <f>I693</f>
        <v>0</v>
      </c>
      <c r="J692" s="242">
        <f>J693</f>
        <v>0</v>
      </c>
      <c r="K692" s="242">
        <f t="shared" si="76"/>
        <v>7000</v>
      </c>
    </row>
    <row r="693" spans="1:11" s="167" customFormat="1" x14ac:dyDescent="0.2">
      <c r="A693" s="172" t="s">
        <v>647</v>
      </c>
      <c r="B693" s="145" t="s">
        <v>689</v>
      </c>
      <c r="C693" s="145">
        <v>51</v>
      </c>
      <c r="D693" s="146" t="s">
        <v>25</v>
      </c>
      <c r="E693" s="188">
        <v>3211</v>
      </c>
      <c r="F693" s="228" t="s">
        <v>110</v>
      </c>
      <c r="G693" s="220"/>
      <c r="H693" s="244">
        <v>7000</v>
      </c>
      <c r="I693" s="244"/>
      <c r="J693" s="244"/>
      <c r="K693" s="244">
        <f t="shared" si="76"/>
        <v>7000</v>
      </c>
    </row>
    <row r="694" spans="1:11" s="167" customFormat="1" x14ac:dyDescent="0.2">
      <c r="A694" s="357" t="s">
        <v>647</v>
      </c>
      <c r="B694" s="288" t="s">
        <v>689</v>
      </c>
      <c r="C694" s="288">
        <v>51</v>
      </c>
      <c r="D694" s="289"/>
      <c r="E694" s="290">
        <v>323</v>
      </c>
      <c r="F694" s="291"/>
      <c r="G694" s="220"/>
      <c r="H694" s="242">
        <f>H695+H696</f>
        <v>50000</v>
      </c>
      <c r="I694" s="242">
        <f>I695+I696</f>
        <v>0</v>
      </c>
      <c r="J694" s="242">
        <f>J695+J696</f>
        <v>0</v>
      </c>
      <c r="K694" s="242">
        <f t="shared" si="76"/>
        <v>50000</v>
      </c>
    </row>
    <row r="695" spans="1:11" s="167" customFormat="1" x14ac:dyDescent="0.2">
      <c r="A695" s="172" t="s">
        <v>647</v>
      </c>
      <c r="B695" s="145" t="s">
        <v>689</v>
      </c>
      <c r="C695" s="145">
        <v>51</v>
      </c>
      <c r="D695" s="146" t="s">
        <v>25</v>
      </c>
      <c r="E695" s="188">
        <v>3237</v>
      </c>
      <c r="F695" s="228" t="s">
        <v>36</v>
      </c>
      <c r="G695" s="220"/>
      <c r="H695" s="244">
        <v>34000</v>
      </c>
      <c r="I695" s="244"/>
      <c r="J695" s="244"/>
      <c r="K695" s="244">
        <f t="shared" si="76"/>
        <v>34000</v>
      </c>
    </row>
    <row r="696" spans="1:11" s="167" customFormat="1" x14ac:dyDescent="0.2">
      <c r="A696" s="172" t="s">
        <v>647</v>
      </c>
      <c r="B696" s="145" t="s">
        <v>689</v>
      </c>
      <c r="C696" s="145">
        <v>51</v>
      </c>
      <c r="D696" s="146" t="s">
        <v>25</v>
      </c>
      <c r="E696" s="188">
        <v>3239</v>
      </c>
      <c r="F696" s="228" t="s">
        <v>41</v>
      </c>
      <c r="G696" s="220"/>
      <c r="H696" s="244">
        <v>16000</v>
      </c>
      <c r="I696" s="244"/>
      <c r="J696" s="244"/>
      <c r="K696" s="244">
        <f t="shared" si="76"/>
        <v>16000</v>
      </c>
    </row>
    <row r="697" spans="1:11" s="167" customFormat="1" x14ac:dyDescent="0.2">
      <c r="A697" s="331" t="s">
        <v>647</v>
      </c>
      <c r="B697" s="282" t="s">
        <v>689</v>
      </c>
      <c r="C697" s="282">
        <v>51</v>
      </c>
      <c r="D697" s="282"/>
      <c r="E697" s="283">
        <v>41</v>
      </c>
      <c r="F697" s="284"/>
      <c r="G697" s="285"/>
      <c r="H697" s="286">
        <f t="shared" ref="H697:J698" si="81">H698</f>
        <v>900000</v>
      </c>
      <c r="I697" s="286">
        <f t="shared" si="81"/>
        <v>0</v>
      </c>
      <c r="J697" s="286">
        <f t="shared" si="81"/>
        <v>0</v>
      </c>
      <c r="K697" s="286">
        <f t="shared" si="76"/>
        <v>900000</v>
      </c>
    </row>
    <row r="698" spans="1:11" s="167" customFormat="1" x14ac:dyDescent="0.2">
      <c r="A698" s="357" t="s">
        <v>647</v>
      </c>
      <c r="B698" s="288" t="s">
        <v>689</v>
      </c>
      <c r="C698" s="250">
        <v>51</v>
      </c>
      <c r="D698" s="289"/>
      <c r="E698" s="290">
        <v>412</v>
      </c>
      <c r="F698" s="291"/>
      <c r="G698" s="220"/>
      <c r="H698" s="242">
        <f t="shared" si="81"/>
        <v>900000</v>
      </c>
      <c r="I698" s="242">
        <f t="shared" si="81"/>
        <v>0</v>
      </c>
      <c r="J698" s="242">
        <f t="shared" si="81"/>
        <v>0</v>
      </c>
      <c r="K698" s="242">
        <f t="shared" si="76"/>
        <v>900000</v>
      </c>
    </row>
    <row r="699" spans="1:11" s="166" customFormat="1" ht="15" x14ac:dyDescent="0.2">
      <c r="A699" s="172" t="s">
        <v>647</v>
      </c>
      <c r="B699" s="145" t="s">
        <v>689</v>
      </c>
      <c r="C699" s="145">
        <v>51</v>
      </c>
      <c r="D699" s="146" t="s">
        <v>25</v>
      </c>
      <c r="E699" s="188">
        <v>4126</v>
      </c>
      <c r="F699" s="228" t="s">
        <v>4</v>
      </c>
      <c r="G699" s="220"/>
      <c r="H699" s="244">
        <v>900000</v>
      </c>
      <c r="I699" s="244"/>
      <c r="J699" s="244"/>
      <c r="K699" s="244">
        <f t="shared" si="76"/>
        <v>900000</v>
      </c>
    </row>
    <row r="700" spans="1:11" s="167" customFormat="1" x14ac:dyDescent="0.2">
      <c r="A700" s="331" t="s">
        <v>647</v>
      </c>
      <c r="B700" s="282" t="s">
        <v>689</v>
      </c>
      <c r="C700" s="282">
        <v>559</v>
      </c>
      <c r="D700" s="282"/>
      <c r="E700" s="283">
        <v>31</v>
      </c>
      <c r="F700" s="284"/>
      <c r="G700" s="285"/>
      <c r="H700" s="286">
        <f>H701+H703</f>
        <v>107000</v>
      </c>
      <c r="I700" s="286">
        <f>I701+I703</f>
        <v>107000</v>
      </c>
      <c r="J700" s="286">
        <f>J701+J703</f>
        <v>0</v>
      </c>
      <c r="K700" s="286">
        <f t="shared" si="76"/>
        <v>0</v>
      </c>
    </row>
    <row r="701" spans="1:11" s="223" customFormat="1" x14ac:dyDescent="0.2">
      <c r="A701" s="357" t="s">
        <v>647</v>
      </c>
      <c r="B701" s="288" t="s">
        <v>689</v>
      </c>
      <c r="C701" s="288">
        <v>559</v>
      </c>
      <c r="D701" s="289"/>
      <c r="E701" s="290">
        <v>311</v>
      </c>
      <c r="F701" s="291"/>
      <c r="G701" s="220"/>
      <c r="H701" s="242">
        <f>H702</f>
        <v>90000</v>
      </c>
      <c r="I701" s="242">
        <f>I702</f>
        <v>90000</v>
      </c>
      <c r="J701" s="242">
        <f>J702</f>
        <v>0</v>
      </c>
      <c r="K701" s="242">
        <f t="shared" si="76"/>
        <v>0</v>
      </c>
    </row>
    <row r="702" spans="1:11" s="243" customFormat="1" x14ac:dyDescent="0.2">
      <c r="A702" s="172" t="s">
        <v>647</v>
      </c>
      <c r="B702" s="145" t="s">
        <v>689</v>
      </c>
      <c r="C702" s="145">
        <v>559</v>
      </c>
      <c r="D702" s="146" t="s">
        <v>25</v>
      </c>
      <c r="E702" s="188">
        <v>3111</v>
      </c>
      <c r="F702" s="228" t="s">
        <v>19</v>
      </c>
      <c r="G702" s="220"/>
      <c r="H702" s="244">
        <v>90000</v>
      </c>
      <c r="I702" s="244">
        <v>90000</v>
      </c>
      <c r="J702" s="244"/>
      <c r="K702" s="244">
        <f t="shared" si="76"/>
        <v>0</v>
      </c>
    </row>
    <row r="703" spans="1:11" s="223" customFormat="1" x14ac:dyDescent="0.2">
      <c r="A703" s="357" t="s">
        <v>647</v>
      </c>
      <c r="B703" s="288" t="s">
        <v>689</v>
      </c>
      <c r="C703" s="288">
        <v>559</v>
      </c>
      <c r="D703" s="289"/>
      <c r="E703" s="290">
        <v>313</v>
      </c>
      <c r="F703" s="291"/>
      <c r="G703" s="220"/>
      <c r="H703" s="242">
        <f>H704</f>
        <v>17000</v>
      </c>
      <c r="I703" s="242">
        <f>I704</f>
        <v>17000</v>
      </c>
      <c r="J703" s="242">
        <f>J704</f>
        <v>0</v>
      </c>
      <c r="K703" s="242">
        <f t="shared" si="76"/>
        <v>0</v>
      </c>
    </row>
    <row r="704" spans="1:11" s="167" customFormat="1" x14ac:dyDescent="0.2">
      <c r="A704" s="172" t="s">
        <v>647</v>
      </c>
      <c r="B704" s="145" t="s">
        <v>689</v>
      </c>
      <c r="C704" s="145">
        <v>559</v>
      </c>
      <c r="D704" s="146" t="s">
        <v>25</v>
      </c>
      <c r="E704" s="188">
        <v>3132</v>
      </c>
      <c r="F704" s="228" t="s">
        <v>280</v>
      </c>
      <c r="G704" s="220"/>
      <c r="H704" s="244">
        <v>17000</v>
      </c>
      <c r="I704" s="244">
        <v>17000</v>
      </c>
      <c r="J704" s="244"/>
      <c r="K704" s="244">
        <f t="shared" si="76"/>
        <v>0</v>
      </c>
    </row>
    <row r="705" spans="1:11" s="167" customFormat="1" x14ac:dyDescent="0.2">
      <c r="A705" s="331" t="s">
        <v>647</v>
      </c>
      <c r="B705" s="282" t="s">
        <v>689</v>
      </c>
      <c r="C705" s="282">
        <v>559</v>
      </c>
      <c r="D705" s="282"/>
      <c r="E705" s="283">
        <v>41</v>
      </c>
      <c r="F705" s="284"/>
      <c r="G705" s="285"/>
      <c r="H705" s="286">
        <f t="shared" ref="H705:J706" si="82">H706</f>
        <v>800000</v>
      </c>
      <c r="I705" s="286">
        <f t="shared" si="82"/>
        <v>0</v>
      </c>
      <c r="J705" s="286">
        <f t="shared" si="82"/>
        <v>0</v>
      </c>
      <c r="K705" s="286">
        <f t="shared" si="76"/>
        <v>800000</v>
      </c>
    </row>
    <row r="706" spans="1:11" s="167" customFormat="1" x14ac:dyDescent="0.2">
      <c r="A706" s="357" t="s">
        <v>647</v>
      </c>
      <c r="B706" s="288" t="s">
        <v>689</v>
      </c>
      <c r="C706" s="288">
        <v>559</v>
      </c>
      <c r="D706" s="289"/>
      <c r="E706" s="290">
        <v>412</v>
      </c>
      <c r="F706" s="291"/>
      <c r="G706" s="220"/>
      <c r="H706" s="242">
        <f t="shared" si="82"/>
        <v>800000</v>
      </c>
      <c r="I706" s="242">
        <f t="shared" si="82"/>
        <v>0</v>
      </c>
      <c r="J706" s="242">
        <f t="shared" si="82"/>
        <v>0</v>
      </c>
      <c r="K706" s="242">
        <f t="shared" si="76"/>
        <v>800000</v>
      </c>
    </row>
    <row r="707" spans="1:11" s="167" customFormat="1" x14ac:dyDescent="0.2">
      <c r="A707" s="172" t="s">
        <v>647</v>
      </c>
      <c r="B707" s="145" t="s">
        <v>689</v>
      </c>
      <c r="C707" s="145">
        <v>559</v>
      </c>
      <c r="D707" s="146" t="s">
        <v>25</v>
      </c>
      <c r="E707" s="188">
        <v>4126</v>
      </c>
      <c r="F707" s="228" t="s">
        <v>4</v>
      </c>
      <c r="G707" s="220"/>
      <c r="H707" s="244">
        <v>800000</v>
      </c>
      <c r="I707" s="244"/>
      <c r="J707" s="244"/>
      <c r="K707" s="244">
        <f t="shared" si="76"/>
        <v>800000</v>
      </c>
    </row>
    <row r="708" spans="1:11" s="167" customFormat="1" ht="56.25" x14ac:dyDescent="0.2">
      <c r="A708" s="354" t="s">
        <v>647</v>
      </c>
      <c r="B708" s="293" t="s">
        <v>758</v>
      </c>
      <c r="C708" s="293"/>
      <c r="D708" s="293"/>
      <c r="E708" s="294"/>
      <c r="F708" s="296" t="s">
        <v>759</v>
      </c>
      <c r="G708" s="297" t="s">
        <v>643</v>
      </c>
      <c r="H708" s="298">
        <f>H709+H714+H723+H726+H731+H740+H743+H748+H757</f>
        <v>4493000</v>
      </c>
      <c r="I708" s="298">
        <f t="shared" ref="I708:J708" si="83">I709+I714+I723+I726+I731+I740+I743+I748+I757</f>
        <v>155000</v>
      </c>
      <c r="J708" s="298">
        <f t="shared" si="83"/>
        <v>155000</v>
      </c>
      <c r="K708" s="298">
        <f t="shared" si="76"/>
        <v>4493000</v>
      </c>
    </row>
    <row r="709" spans="1:11" s="166" customFormat="1" x14ac:dyDescent="0.2">
      <c r="A709" s="331" t="s">
        <v>647</v>
      </c>
      <c r="B709" s="282" t="s">
        <v>758</v>
      </c>
      <c r="C709" s="282">
        <v>12</v>
      </c>
      <c r="D709" s="282"/>
      <c r="E709" s="283">
        <v>31</v>
      </c>
      <c r="F709" s="284"/>
      <c r="G709" s="285"/>
      <c r="H709" s="286">
        <f>H710+H712</f>
        <v>39000</v>
      </c>
      <c r="I709" s="286">
        <f>I710+I712</f>
        <v>0</v>
      </c>
      <c r="J709" s="286">
        <f>J710+J712</f>
        <v>3000</v>
      </c>
      <c r="K709" s="286">
        <f t="shared" si="76"/>
        <v>42000</v>
      </c>
    </row>
    <row r="710" spans="1:11" s="166" customFormat="1" x14ac:dyDescent="0.2">
      <c r="A710" s="357" t="s">
        <v>647</v>
      </c>
      <c r="B710" s="288" t="s">
        <v>758</v>
      </c>
      <c r="C710" s="288">
        <v>12</v>
      </c>
      <c r="D710" s="289"/>
      <c r="E710" s="290">
        <v>311</v>
      </c>
      <c r="F710" s="291"/>
      <c r="G710" s="220"/>
      <c r="H710" s="242">
        <f>H711</f>
        <v>32000</v>
      </c>
      <c r="I710" s="242">
        <f>I711</f>
        <v>0</v>
      </c>
      <c r="J710" s="242">
        <f>J711</f>
        <v>3000</v>
      </c>
      <c r="K710" s="242">
        <f t="shared" si="76"/>
        <v>35000</v>
      </c>
    </row>
    <row r="711" spans="1:11" s="167" customFormat="1" x14ac:dyDescent="0.2">
      <c r="A711" s="172" t="s">
        <v>647</v>
      </c>
      <c r="B711" s="145" t="s">
        <v>758</v>
      </c>
      <c r="C711" s="145">
        <v>12</v>
      </c>
      <c r="D711" s="146" t="s">
        <v>25</v>
      </c>
      <c r="E711" s="188">
        <v>3111</v>
      </c>
      <c r="F711" s="228" t="s">
        <v>19</v>
      </c>
      <c r="G711" s="220"/>
      <c r="H711" s="341">
        <v>32000</v>
      </c>
      <c r="I711" s="341"/>
      <c r="J711" s="341">
        <v>3000</v>
      </c>
      <c r="K711" s="341">
        <f t="shared" si="76"/>
        <v>35000</v>
      </c>
    </row>
    <row r="712" spans="1:11" s="167" customFormat="1" x14ac:dyDescent="0.2">
      <c r="A712" s="357" t="s">
        <v>647</v>
      </c>
      <c r="B712" s="288" t="s">
        <v>758</v>
      </c>
      <c r="C712" s="288">
        <v>12</v>
      </c>
      <c r="D712" s="289"/>
      <c r="E712" s="290">
        <v>313</v>
      </c>
      <c r="F712" s="291"/>
      <c r="G712" s="220"/>
      <c r="H712" s="242">
        <f>H713</f>
        <v>7000</v>
      </c>
      <c r="I712" s="242">
        <f>I713</f>
        <v>0</v>
      </c>
      <c r="J712" s="242">
        <f>J713</f>
        <v>0</v>
      </c>
      <c r="K712" s="242">
        <f t="shared" ref="K712:K775" si="84">H712-I712+J712</f>
        <v>7000</v>
      </c>
    </row>
    <row r="713" spans="1:11" s="167" customFormat="1" x14ac:dyDescent="0.2">
      <c r="A713" s="172" t="s">
        <v>647</v>
      </c>
      <c r="B713" s="145" t="s">
        <v>758</v>
      </c>
      <c r="C713" s="145">
        <v>12</v>
      </c>
      <c r="D713" s="146" t="s">
        <v>25</v>
      </c>
      <c r="E713" s="188">
        <v>3132</v>
      </c>
      <c r="F713" s="228" t="s">
        <v>280</v>
      </c>
      <c r="G713" s="220"/>
      <c r="H713" s="341">
        <v>7000</v>
      </c>
      <c r="I713" s="341"/>
      <c r="J713" s="341"/>
      <c r="K713" s="341">
        <f t="shared" si="84"/>
        <v>7000</v>
      </c>
    </row>
    <row r="714" spans="1:11" s="167" customFormat="1" x14ac:dyDescent="0.2">
      <c r="A714" s="331" t="s">
        <v>647</v>
      </c>
      <c r="B714" s="282" t="s">
        <v>758</v>
      </c>
      <c r="C714" s="282">
        <v>12</v>
      </c>
      <c r="D714" s="282"/>
      <c r="E714" s="283">
        <v>32</v>
      </c>
      <c r="F714" s="284"/>
      <c r="G714" s="285"/>
      <c r="H714" s="286">
        <f>H715+H717+H721</f>
        <v>41000</v>
      </c>
      <c r="I714" s="286">
        <f>I715+I717+I721</f>
        <v>3000</v>
      </c>
      <c r="J714" s="286">
        <f>J715+J717+J721</f>
        <v>0</v>
      </c>
      <c r="K714" s="286">
        <f t="shared" si="84"/>
        <v>38000</v>
      </c>
    </row>
    <row r="715" spans="1:11" s="167" customFormat="1" x14ac:dyDescent="0.2">
      <c r="A715" s="357" t="s">
        <v>647</v>
      </c>
      <c r="B715" s="288" t="s">
        <v>758</v>
      </c>
      <c r="C715" s="288">
        <v>12</v>
      </c>
      <c r="D715" s="289"/>
      <c r="E715" s="290">
        <v>321</v>
      </c>
      <c r="F715" s="291"/>
      <c r="G715" s="220"/>
      <c r="H715" s="242">
        <f>H716</f>
        <v>20000</v>
      </c>
      <c r="I715" s="242">
        <f>I716</f>
        <v>3000</v>
      </c>
      <c r="J715" s="242">
        <f>J716</f>
        <v>0</v>
      </c>
      <c r="K715" s="242">
        <f t="shared" si="84"/>
        <v>17000</v>
      </c>
    </row>
    <row r="716" spans="1:11" s="167" customFormat="1" x14ac:dyDescent="0.2">
      <c r="A716" s="172" t="s">
        <v>647</v>
      </c>
      <c r="B716" s="145" t="s">
        <v>758</v>
      </c>
      <c r="C716" s="145">
        <v>12</v>
      </c>
      <c r="D716" s="146" t="s">
        <v>25</v>
      </c>
      <c r="E716" s="188">
        <v>3211</v>
      </c>
      <c r="F716" s="228" t="s">
        <v>110</v>
      </c>
      <c r="G716" s="220"/>
      <c r="H716" s="222">
        <v>20000</v>
      </c>
      <c r="I716" s="222">
        <v>3000</v>
      </c>
      <c r="J716" s="222"/>
      <c r="K716" s="222">
        <f t="shared" si="84"/>
        <v>17000</v>
      </c>
    </row>
    <row r="717" spans="1:11" s="167" customFormat="1" x14ac:dyDescent="0.2">
      <c r="A717" s="357" t="s">
        <v>647</v>
      </c>
      <c r="B717" s="288" t="s">
        <v>758</v>
      </c>
      <c r="C717" s="288">
        <v>12</v>
      </c>
      <c r="D717" s="289"/>
      <c r="E717" s="290">
        <v>323</v>
      </c>
      <c r="F717" s="291"/>
      <c r="G717" s="220"/>
      <c r="H717" s="242">
        <f>H718+H719+H720</f>
        <v>18500</v>
      </c>
      <c r="I717" s="242">
        <f>I718+I719+I720</f>
        <v>0</v>
      </c>
      <c r="J717" s="242">
        <f>J718+J719+J720</f>
        <v>0</v>
      </c>
      <c r="K717" s="242">
        <f t="shared" si="84"/>
        <v>18500</v>
      </c>
    </row>
    <row r="718" spans="1:11" s="167" customFormat="1" x14ac:dyDescent="0.2">
      <c r="A718" s="172" t="s">
        <v>647</v>
      </c>
      <c r="B718" s="145" t="s">
        <v>758</v>
      </c>
      <c r="C718" s="145">
        <v>12</v>
      </c>
      <c r="D718" s="146" t="s">
        <v>25</v>
      </c>
      <c r="E718" s="188">
        <v>3233</v>
      </c>
      <c r="F718" s="228" t="s">
        <v>119</v>
      </c>
      <c r="G718" s="220"/>
      <c r="H718" s="222">
        <v>2500</v>
      </c>
      <c r="I718" s="222"/>
      <c r="J718" s="222"/>
      <c r="K718" s="222">
        <f t="shared" si="84"/>
        <v>2500</v>
      </c>
    </row>
    <row r="719" spans="1:11" s="167" customFormat="1" x14ac:dyDescent="0.2">
      <c r="A719" s="172" t="s">
        <v>647</v>
      </c>
      <c r="B719" s="145" t="s">
        <v>758</v>
      </c>
      <c r="C719" s="145">
        <v>12</v>
      </c>
      <c r="D719" s="146" t="s">
        <v>25</v>
      </c>
      <c r="E719" s="188">
        <v>3235</v>
      </c>
      <c r="F719" s="228" t="s">
        <v>42</v>
      </c>
      <c r="G719" s="220"/>
      <c r="H719" s="222">
        <v>1000</v>
      </c>
      <c r="I719" s="222"/>
      <c r="J719" s="222"/>
      <c r="K719" s="222">
        <f t="shared" si="84"/>
        <v>1000</v>
      </c>
    </row>
    <row r="720" spans="1:11" s="167" customFormat="1" x14ac:dyDescent="0.2">
      <c r="A720" s="172" t="s">
        <v>647</v>
      </c>
      <c r="B720" s="145" t="s">
        <v>758</v>
      </c>
      <c r="C720" s="145">
        <v>12</v>
      </c>
      <c r="D720" s="146" t="s">
        <v>25</v>
      </c>
      <c r="E720" s="188">
        <v>3237</v>
      </c>
      <c r="F720" s="228" t="s">
        <v>36</v>
      </c>
      <c r="G720" s="220"/>
      <c r="H720" s="341">
        <v>15000</v>
      </c>
      <c r="I720" s="341"/>
      <c r="J720" s="341"/>
      <c r="K720" s="341">
        <f t="shared" si="84"/>
        <v>15000</v>
      </c>
    </row>
    <row r="721" spans="1:11" s="167" customFormat="1" x14ac:dyDescent="0.2">
      <c r="A721" s="357" t="s">
        <v>647</v>
      </c>
      <c r="B721" s="288" t="s">
        <v>758</v>
      </c>
      <c r="C721" s="288">
        <v>12</v>
      </c>
      <c r="D721" s="289"/>
      <c r="E721" s="290">
        <v>329</v>
      </c>
      <c r="F721" s="291"/>
      <c r="G721" s="220"/>
      <c r="H721" s="242">
        <f>H722</f>
        <v>2500</v>
      </c>
      <c r="I721" s="242">
        <f>I722</f>
        <v>0</v>
      </c>
      <c r="J721" s="242">
        <f>J722</f>
        <v>0</v>
      </c>
      <c r="K721" s="242">
        <f t="shared" si="84"/>
        <v>2500</v>
      </c>
    </row>
    <row r="722" spans="1:11" s="167" customFormat="1" x14ac:dyDescent="0.2">
      <c r="A722" s="172" t="s">
        <v>647</v>
      </c>
      <c r="B722" s="145" t="s">
        <v>758</v>
      </c>
      <c r="C722" s="145">
        <v>12</v>
      </c>
      <c r="D722" s="146" t="s">
        <v>25</v>
      </c>
      <c r="E722" s="188">
        <v>3293</v>
      </c>
      <c r="F722" s="228" t="s">
        <v>124</v>
      </c>
      <c r="G722" s="220"/>
      <c r="H722" s="222">
        <v>2500</v>
      </c>
      <c r="I722" s="222"/>
      <c r="J722" s="222"/>
      <c r="K722" s="222">
        <f t="shared" si="84"/>
        <v>2500</v>
      </c>
    </row>
    <row r="723" spans="1:11" s="166" customFormat="1" x14ac:dyDescent="0.2">
      <c r="A723" s="331" t="s">
        <v>647</v>
      </c>
      <c r="B723" s="282" t="s">
        <v>758</v>
      </c>
      <c r="C723" s="282">
        <v>12</v>
      </c>
      <c r="D723" s="282"/>
      <c r="E723" s="283">
        <v>41</v>
      </c>
      <c r="F723" s="284"/>
      <c r="G723" s="285"/>
      <c r="H723" s="286">
        <f t="shared" ref="H723:J724" si="85">H724</f>
        <v>583000</v>
      </c>
      <c r="I723" s="286">
        <f t="shared" si="85"/>
        <v>0</v>
      </c>
      <c r="J723" s="286">
        <f t="shared" si="85"/>
        <v>0</v>
      </c>
      <c r="K723" s="286">
        <f t="shared" si="84"/>
        <v>583000</v>
      </c>
    </row>
    <row r="724" spans="1:11" s="166" customFormat="1" x14ac:dyDescent="0.2">
      <c r="A724" s="357" t="s">
        <v>647</v>
      </c>
      <c r="B724" s="288" t="s">
        <v>758</v>
      </c>
      <c r="C724" s="288">
        <v>12</v>
      </c>
      <c r="D724" s="289"/>
      <c r="E724" s="290">
        <v>412</v>
      </c>
      <c r="F724" s="291"/>
      <c r="G724" s="220"/>
      <c r="H724" s="242">
        <f t="shared" si="85"/>
        <v>583000</v>
      </c>
      <c r="I724" s="242">
        <f t="shared" si="85"/>
        <v>0</v>
      </c>
      <c r="J724" s="242">
        <f t="shared" si="85"/>
        <v>0</v>
      </c>
      <c r="K724" s="242">
        <f t="shared" si="84"/>
        <v>583000</v>
      </c>
    </row>
    <row r="725" spans="1:11" s="167" customFormat="1" x14ac:dyDescent="0.2">
      <c r="A725" s="172" t="s">
        <v>647</v>
      </c>
      <c r="B725" s="145" t="s">
        <v>758</v>
      </c>
      <c r="C725" s="145">
        <v>12</v>
      </c>
      <c r="D725" s="146" t="s">
        <v>25</v>
      </c>
      <c r="E725" s="188">
        <v>4126</v>
      </c>
      <c r="F725" s="228" t="s">
        <v>4</v>
      </c>
      <c r="G725" s="220"/>
      <c r="H725" s="341">
        <v>583000</v>
      </c>
      <c r="I725" s="341"/>
      <c r="J725" s="341"/>
      <c r="K725" s="341">
        <f t="shared" si="84"/>
        <v>583000</v>
      </c>
    </row>
    <row r="726" spans="1:11" s="167" customFormat="1" x14ac:dyDescent="0.2">
      <c r="A726" s="331" t="s">
        <v>647</v>
      </c>
      <c r="B726" s="282" t="s">
        <v>758</v>
      </c>
      <c r="C726" s="282">
        <v>51</v>
      </c>
      <c r="D726" s="282"/>
      <c r="E726" s="283">
        <v>31</v>
      </c>
      <c r="F726" s="284"/>
      <c r="G726" s="285"/>
      <c r="H726" s="286">
        <f>H727+H729</f>
        <v>57000</v>
      </c>
      <c r="I726" s="286">
        <f>I727+I729</f>
        <v>0</v>
      </c>
      <c r="J726" s="286">
        <f>J727+J729</f>
        <v>152000</v>
      </c>
      <c r="K726" s="286">
        <f t="shared" si="84"/>
        <v>209000</v>
      </c>
    </row>
    <row r="727" spans="1:11" s="167" customFormat="1" x14ac:dyDescent="0.2">
      <c r="A727" s="357" t="s">
        <v>647</v>
      </c>
      <c r="B727" s="288" t="s">
        <v>758</v>
      </c>
      <c r="C727" s="288">
        <v>51</v>
      </c>
      <c r="D727" s="289"/>
      <c r="E727" s="290">
        <v>311</v>
      </c>
      <c r="F727" s="291"/>
      <c r="G727" s="220"/>
      <c r="H727" s="242">
        <f>H728</f>
        <v>45000</v>
      </c>
      <c r="I727" s="242">
        <f>I728</f>
        <v>0</v>
      </c>
      <c r="J727" s="242">
        <f>J728</f>
        <v>135000</v>
      </c>
      <c r="K727" s="242">
        <f t="shared" si="84"/>
        <v>180000</v>
      </c>
    </row>
    <row r="728" spans="1:11" s="167" customFormat="1" x14ac:dyDescent="0.2">
      <c r="A728" s="172" t="s">
        <v>647</v>
      </c>
      <c r="B728" s="145" t="s">
        <v>758</v>
      </c>
      <c r="C728" s="145">
        <v>51</v>
      </c>
      <c r="D728" s="146" t="s">
        <v>25</v>
      </c>
      <c r="E728" s="188">
        <v>3111</v>
      </c>
      <c r="F728" s="228" t="s">
        <v>19</v>
      </c>
      <c r="G728" s="220"/>
      <c r="H728" s="222">
        <v>45000</v>
      </c>
      <c r="I728" s="222"/>
      <c r="J728" s="222">
        <v>135000</v>
      </c>
      <c r="K728" s="222">
        <f t="shared" si="84"/>
        <v>180000</v>
      </c>
    </row>
    <row r="729" spans="1:11" s="167" customFormat="1" x14ac:dyDescent="0.2">
      <c r="A729" s="357" t="s">
        <v>647</v>
      </c>
      <c r="B729" s="288" t="s">
        <v>758</v>
      </c>
      <c r="C729" s="288">
        <v>51</v>
      </c>
      <c r="D729" s="289"/>
      <c r="E729" s="290">
        <v>313</v>
      </c>
      <c r="F729" s="291"/>
      <c r="G729" s="220"/>
      <c r="H729" s="242">
        <f>H730</f>
        <v>12000</v>
      </c>
      <c r="I729" s="242">
        <f>I730</f>
        <v>0</v>
      </c>
      <c r="J729" s="242">
        <f>J730</f>
        <v>17000</v>
      </c>
      <c r="K729" s="242">
        <f t="shared" si="84"/>
        <v>29000</v>
      </c>
    </row>
    <row r="730" spans="1:11" s="243" customFormat="1" x14ac:dyDescent="0.2">
      <c r="A730" s="172" t="s">
        <v>647</v>
      </c>
      <c r="B730" s="145" t="s">
        <v>758</v>
      </c>
      <c r="C730" s="145">
        <v>51</v>
      </c>
      <c r="D730" s="146" t="s">
        <v>25</v>
      </c>
      <c r="E730" s="188">
        <v>3132</v>
      </c>
      <c r="F730" s="228" t="s">
        <v>280</v>
      </c>
      <c r="G730" s="220"/>
      <c r="H730" s="222">
        <v>12000</v>
      </c>
      <c r="I730" s="222"/>
      <c r="J730" s="222">
        <v>17000</v>
      </c>
      <c r="K730" s="222">
        <f t="shared" si="84"/>
        <v>29000</v>
      </c>
    </row>
    <row r="731" spans="1:11" s="167" customFormat="1" x14ac:dyDescent="0.2">
      <c r="A731" s="331" t="s">
        <v>647</v>
      </c>
      <c r="B731" s="282" t="s">
        <v>758</v>
      </c>
      <c r="C731" s="282">
        <v>51</v>
      </c>
      <c r="D731" s="282"/>
      <c r="E731" s="283">
        <v>32</v>
      </c>
      <c r="F731" s="284"/>
      <c r="G731" s="285"/>
      <c r="H731" s="286">
        <f>H732+H734+H738</f>
        <v>152000</v>
      </c>
      <c r="I731" s="286">
        <f>I732+I734+I738</f>
        <v>0</v>
      </c>
      <c r="J731" s="286">
        <f>J732+J734+J738</f>
        <v>0</v>
      </c>
      <c r="K731" s="286">
        <f t="shared" si="84"/>
        <v>152000</v>
      </c>
    </row>
    <row r="732" spans="1:11" s="167" customFormat="1" x14ac:dyDescent="0.2">
      <c r="A732" s="357" t="s">
        <v>647</v>
      </c>
      <c r="B732" s="288" t="s">
        <v>758</v>
      </c>
      <c r="C732" s="288">
        <v>51</v>
      </c>
      <c r="D732" s="289"/>
      <c r="E732" s="290">
        <v>321</v>
      </c>
      <c r="F732" s="291"/>
      <c r="G732" s="220"/>
      <c r="H732" s="242">
        <f>H733</f>
        <v>80000</v>
      </c>
      <c r="I732" s="242">
        <f>I733</f>
        <v>0</v>
      </c>
      <c r="J732" s="242">
        <f>J733</f>
        <v>0</v>
      </c>
      <c r="K732" s="242">
        <f t="shared" si="84"/>
        <v>80000</v>
      </c>
    </row>
    <row r="733" spans="1:11" s="243" customFormat="1" x14ac:dyDescent="0.2">
      <c r="A733" s="172" t="s">
        <v>647</v>
      </c>
      <c r="B733" s="145" t="s">
        <v>758</v>
      </c>
      <c r="C733" s="145">
        <v>51</v>
      </c>
      <c r="D733" s="146" t="s">
        <v>25</v>
      </c>
      <c r="E733" s="188">
        <v>3211</v>
      </c>
      <c r="F733" s="228" t="s">
        <v>110</v>
      </c>
      <c r="G733" s="220"/>
      <c r="H733" s="222">
        <v>80000</v>
      </c>
      <c r="I733" s="222"/>
      <c r="J733" s="222"/>
      <c r="K733" s="222">
        <f t="shared" si="84"/>
        <v>80000</v>
      </c>
    </row>
    <row r="734" spans="1:11" s="167" customFormat="1" x14ac:dyDescent="0.2">
      <c r="A734" s="357" t="s">
        <v>647</v>
      </c>
      <c r="B734" s="288" t="s">
        <v>758</v>
      </c>
      <c r="C734" s="288">
        <v>51</v>
      </c>
      <c r="D734" s="289"/>
      <c r="E734" s="290">
        <v>323</v>
      </c>
      <c r="F734" s="291"/>
      <c r="G734" s="220"/>
      <c r="H734" s="242">
        <f>H735+H736+H737</f>
        <v>62000</v>
      </c>
      <c r="I734" s="242">
        <f>I735+I736+I737</f>
        <v>0</v>
      </c>
      <c r="J734" s="242">
        <f>J735+J736+J737</f>
        <v>0</v>
      </c>
      <c r="K734" s="242">
        <f t="shared" si="84"/>
        <v>62000</v>
      </c>
    </row>
    <row r="735" spans="1:11" s="243" customFormat="1" x14ac:dyDescent="0.2">
      <c r="A735" s="172" t="s">
        <v>647</v>
      </c>
      <c r="B735" s="145" t="s">
        <v>758</v>
      </c>
      <c r="C735" s="145">
        <v>51</v>
      </c>
      <c r="D735" s="146" t="s">
        <v>25</v>
      </c>
      <c r="E735" s="188">
        <v>3233</v>
      </c>
      <c r="F735" s="228" t="s">
        <v>119</v>
      </c>
      <c r="G735" s="220"/>
      <c r="H735" s="222">
        <v>13000</v>
      </c>
      <c r="I735" s="222"/>
      <c r="J735" s="222"/>
      <c r="K735" s="222">
        <f t="shared" si="84"/>
        <v>13000</v>
      </c>
    </row>
    <row r="736" spans="1:11" s="167" customFormat="1" x14ac:dyDescent="0.2">
      <c r="A736" s="172" t="s">
        <v>647</v>
      </c>
      <c r="B736" s="145" t="s">
        <v>758</v>
      </c>
      <c r="C736" s="145">
        <v>51</v>
      </c>
      <c r="D736" s="146" t="s">
        <v>25</v>
      </c>
      <c r="E736" s="188">
        <v>3235</v>
      </c>
      <c r="F736" s="228" t="s">
        <v>42</v>
      </c>
      <c r="G736" s="220"/>
      <c r="H736" s="222">
        <v>4000</v>
      </c>
      <c r="I736" s="222"/>
      <c r="J736" s="222"/>
      <c r="K736" s="222">
        <f t="shared" si="84"/>
        <v>4000</v>
      </c>
    </row>
    <row r="737" spans="1:11" s="167" customFormat="1" x14ac:dyDescent="0.2">
      <c r="A737" s="172" t="s">
        <v>647</v>
      </c>
      <c r="B737" s="145" t="s">
        <v>758</v>
      </c>
      <c r="C737" s="145">
        <v>51</v>
      </c>
      <c r="D737" s="146" t="s">
        <v>25</v>
      </c>
      <c r="E737" s="188">
        <v>3237</v>
      </c>
      <c r="F737" s="228" t="s">
        <v>36</v>
      </c>
      <c r="G737" s="220"/>
      <c r="H737" s="222">
        <v>45000</v>
      </c>
      <c r="I737" s="222"/>
      <c r="J737" s="222"/>
      <c r="K737" s="222">
        <f t="shared" si="84"/>
        <v>45000</v>
      </c>
    </row>
    <row r="738" spans="1:11" s="243" customFormat="1" x14ac:dyDescent="0.2">
      <c r="A738" s="357" t="s">
        <v>647</v>
      </c>
      <c r="B738" s="288" t="s">
        <v>758</v>
      </c>
      <c r="C738" s="288">
        <v>51</v>
      </c>
      <c r="D738" s="289"/>
      <c r="E738" s="290">
        <v>329</v>
      </c>
      <c r="F738" s="291"/>
      <c r="G738" s="220"/>
      <c r="H738" s="242">
        <f>H739</f>
        <v>10000</v>
      </c>
      <c r="I738" s="242">
        <f>I739</f>
        <v>0</v>
      </c>
      <c r="J738" s="242">
        <f>J739</f>
        <v>0</v>
      </c>
      <c r="K738" s="242">
        <f t="shared" si="84"/>
        <v>10000</v>
      </c>
    </row>
    <row r="739" spans="1:11" ht="15" x14ac:dyDescent="0.2">
      <c r="A739" s="172" t="s">
        <v>647</v>
      </c>
      <c r="B739" s="145" t="s">
        <v>758</v>
      </c>
      <c r="C739" s="145">
        <v>51</v>
      </c>
      <c r="D739" s="146" t="s">
        <v>25</v>
      </c>
      <c r="E739" s="188">
        <v>3293</v>
      </c>
      <c r="F739" s="228" t="s">
        <v>124</v>
      </c>
      <c r="G739" s="220"/>
      <c r="H739" s="222">
        <v>10000</v>
      </c>
      <c r="I739" s="222"/>
      <c r="J739" s="222"/>
      <c r="K739" s="222">
        <f t="shared" si="84"/>
        <v>10000</v>
      </c>
    </row>
    <row r="740" spans="1:11" s="167" customFormat="1" x14ac:dyDescent="0.2">
      <c r="A740" s="331" t="s">
        <v>647</v>
      </c>
      <c r="B740" s="282" t="s">
        <v>758</v>
      </c>
      <c r="C740" s="282">
        <v>51</v>
      </c>
      <c r="D740" s="282"/>
      <c r="E740" s="283">
        <v>41</v>
      </c>
      <c r="F740" s="284"/>
      <c r="G740" s="285"/>
      <c r="H740" s="286">
        <f t="shared" ref="H740:J741" si="86">H741</f>
        <v>800000</v>
      </c>
      <c r="I740" s="286">
        <f t="shared" si="86"/>
        <v>0</v>
      </c>
      <c r="J740" s="286">
        <f t="shared" si="86"/>
        <v>0</v>
      </c>
      <c r="K740" s="286">
        <f t="shared" si="84"/>
        <v>800000</v>
      </c>
    </row>
    <row r="741" spans="1:11" s="167" customFormat="1" x14ac:dyDescent="0.2">
      <c r="A741" s="357" t="s">
        <v>647</v>
      </c>
      <c r="B741" s="288" t="s">
        <v>758</v>
      </c>
      <c r="C741" s="288">
        <v>51</v>
      </c>
      <c r="D741" s="289"/>
      <c r="E741" s="290">
        <v>412</v>
      </c>
      <c r="F741" s="291"/>
      <c r="G741" s="220"/>
      <c r="H741" s="242">
        <f t="shared" si="86"/>
        <v>800000</v>
      </c>
      <c r="I741" s="242">
        <f t="shared" si="86"/>
        <v>0</v>
      </c>
      <c r="J741" s="242">
        <f t="shared" si="86"/>
        <v>0</v>
      </c>
      <c r="K741" s="242">
        <f t="shared" si="84"/>
        <v>800000</v>
      </c>
    </row>
    <row r="742" spans="1:11" s="167" customFormat="1" x14ac:dyDescent="0.2">
      <c r="A742" s="172" t="s">
        <v>647</v>
      </c>
      <c r="B742" s="145" t="s">
        <v>758</v>
      </c>
      <c r="C742" s="145">
        <v>51</v>
      </c>
      <c r="D742" s="146" t="s">
        <v>25</v>
      </c>
      <c r="E742" s="188">
        <v>4126</v>
      </c>
      <c r="F742" s="228" t="s">
        <v>4</v>
      </c>
      <c r="G742" s="220"/>
      <c r="H742" s="222">
        <v>800000</v>
      </c>
      <c r="I742" s="222"/>
      <c r="J742" s="222"/>
      <c r="K742" s="222">
        <f t="shared" si="84"/>
        <v>800000</v>
      </c>
    </row>
    <row r="743" spans="1:11" s="167" customFormat="1" x14ac:dyDescent="0.2">
      <c r="A743" s="331" t="s">
        <v>647</v>
      </c>
      <c r="B743" s="282" t="s">
        <v>758</v>
      </c>
      <c r="C743" s="282">
        <v>559</v>
      </c>
      <c r="D743" s="282"/>
      <c r="E743" s="283">
        <v>31</v>
      </c>
      <c r="F743" s="284"/>
      <c r="G743" s="285"/>
      <c r="H743" s="286">
        <f>H744+H746</f>
        <v>153000</v>
      </c>
      <c r="I743" s="286">
        <f>I744+I746</f>
        <v>137000</v>
      </c>
      <c r="J743" s="286">
        <f>J744+J746</f>
        <v>0</v>
      </c>
      <c r="K743" s="286">
        <f t="shared" si="84"/>
        <v>16000</v>
      </c>
    </row>
    <row r="744" spans="1:11" s="167" customFormat="1" x14ac:dyDescent="0.2">
      <c r="A744" s="357" t="s">
        <v>647</v>
      </c>
      <c r="B744" s="288" t="s">
        <v>758</v>
      </c>
      <c r="C744" s="288">
        <v>559</v>
      </c>
      <c r="D744" s="289"/>
      <c r="E744" s="290">
        <v>311</v>
      </c>
      <c r="F744" s="291"/>
      <c r="G744" s="220"/>
      <c r="H744" s="242">
        <f>H745</f>
        <v>135000</v>
      </c>
      <c r="I744" s="242">
        <f>I745</f>
        <v>120000</v>
      </c>
      <c r="J744" s="242">
        <f>J745</f>
        <v>0</v>
      </c>
      <c r="K744" s="242">
        <f t="shared" si="84"/>
        <v>15000</v>
      </c>
    </row>
    <row r="745" spans="1:11" ht="15" x14ac:dyDescent="0.2">
      <c r="A745" s="172" t="s">
        <v>647</v>
      </c>
      <c r="B745" s="145" t="s">
        <v>758</v>
      </c>
      <c r="C745" s="145">
        <v>559</v>
      </c>
      <c r="D745" s="146" t="s">
        <v>25</v>
      </c>
      <c r="E745" s="188">
        <v>3111</v>
      </c>
      <c r="F745" s="228" t="s">
        <v>19</v>
      </c>
      <c r="G745" s="220"/>
      <c r="H745" s="341">
        <v>135000</v>
      </c>
      <c r="I745" s="341">
        <v>120000</v>
      </c>
      <c r="J745" s="341"/>
      <c r="K745" s="341">
        <f t="shared" si="84"/>
        <v>15000</v>
      </c>
    </row>
    <row r="746" spans="1:11" s="167" customFormat="1" x14ac:dyDescent="0.2">
      <c r="A746" s="357" t="s">
        <v>647</v>
      </c>
      <c r="B746" s="288" t="s">
        <v>758</v>
      </c>
      <c r="C746" s="288">
        <v>559</v>
      </c>
      <c r="D746" s="289"/>
      <c r="E746" s="290">
        <v>313</v>
      </c>
      <c r="F746" s="291"/>
      <c r="G746" s="220"/>
      <c r="H746" s="242">
        <f>H747</f>
        <v>18000</v>
      </c>
      <c r="I746" s="242">
        <f>I747</f>
        <v>17000</v>
      </c>
      <c r="J746" s="242">
        <f>J747</f>
        <v>0</v>
      </c>
      <c r="K746" s="242">
        <f t="shared" si="84"/>
        <v>1000</v>
      </c>
    </row>
    <row r="747" spans="1:11" s="167" customFormat="1" x14ac:dyDescent="0.2">
      <c r="A747" s="172" t="s">
        <v>647</v>
      </c>
      <c r="B747" s="145" t="s">
        <v>758</v>
      </c>
      <c r="C747" s="145">
        <v>559</v>
      </c>
      <c r="D747" s="146" t="s">
        <v>25</v>
      </c>
      <c r="E747" s="188">
        <v>3132</v>
      </c>
      <c r="F747" s="228" t="s">
        <v>280</v>
      </c>
      <c r="G747" s="220"/>
      <c r="H747" s="341">
        <v>18000</v>
      </c>
      <c r="I747" s="341">
        <v>17000</v>
      </c>
      <c r="J747" s="341"/>
      <c r="K747" s="341">
        <f t="shared" si="84"/>
        <v>1000</v>
      </c>
    </row>
    <row r="748" spans="1:11" s="167" customFormat="1" x14ac:dyDescent="0.2">
      <c r="A748" s="331" t="s">
        <v>647</v>
      </c>
      <c r="B748" s="282" t="s">
        <v>758</v>
      </c>
      <c r="C748" s="282">
        <v>559</v>
      </c>
      <c r="D748" s="282"/>
      <c r="E748" s="283">
        <v>32</v>
      </c>
      <c r="F748" s="284"/>
      <c r="G748" s="285"/>
      <c r="H748" s="286">
        <f>H749+H751+H755</f>
        <v>68000</v>
      </c>
      <c r="I748" s="286">
        <f>I749+I751+I755</f>
        <v>0</v>
      </c>
      <c r="J748" s="286">
        <f>J749+J751+J755</f>
        <v>0</v>
      </c>
      <c r="K748" s="286">
        <f t="shared" si="84"/>
        <v>68000</v>
      </c>
    </row>
    <row r="749" spans="1:11" x14ac:dyDescent="0.2">
      <c r="A749" s="357" t="s">
        <v>647</v>
      </c>
      <c r="B749" s="288" t="s">
        <v>758</v>
      </c>
      <c r="C749" s="288">
        <v>559</v>
      </c>
      <c r="D749" s="289"/>
      <c r="E749" s="290">
        <v>321</v>
      </c>
      <c r="F749" s="291"/>
      <c r="G749" s="220"/>
      <c r="H749" s="242">
        <f>H750</f>
        <v>10000</v>
      </c>
      <c r="I749" s="242">
        <f>I750</f>
        <v>0</v>
      </c>
      <c r="J749" s="242">
        <f>J750</f>
        <v>0</v>
      </c>
      <c r="K749" s="242">
        <f t="shared" si="84"/>
        <v>10000</v>
      </c>
    </row>
    <row r="750" spans="1:11" s="167" customFormat="1" x14ac:dyDescent="0.2">
      <c r="A750" s="172" t="s">
        <v>647</v>
      </c>
      <c r="B750" s="145" t="s">
        <v>758</v>
      </c>
      <c r="C750" s="145">
        <v>559</v>
      </c>
      <c r="D750" s="146" t="s">
        <v>25</v>
      </c>
      <c r="E750" s="188">
        <v>3211</v>
      </c>
      <c r="F750" s="228" t="s">
        <v>110</v>
      </c>
      <c r="G750" s="220"/>
      <c r="H750" s="341">
        <v>10000</v>
      </c>
      <c r="I750" s="341"/>
      <c r="J750" s="341"/>
      <c r="K750" s="341">
        <f t="shared" si="84"/>
        <v>10000</v>
      </c>
    </row>
    <row r="751" spans="1:11" s="167" customFormat="1" x14ac:dyDescent="0.2">
      <c r="A751" s="357" t="s">
        <v>647</v>
      </c>
      <c r="B751" s="288" t="s">
        <v>758</v>
      </c>
      <c r="C751" s="288">
        <v>559</v>
      </c>
      <c r="D751" s="289"/>
      <c r="E751" s="290">
        <v>323</v>
      </c>
      <c r="F751" s="291"/>
      <c r="G751" s="220"/>
      <c r="H751" s="242">
        <f>H752+H753+H754</f>
        <v>46000</v>
      </c>
      <c r="I751" s="242">
        <f>I752+I753+I754</f>
        <v>0</v>
      </c>
      <c r="J751" s="242">
        <f>J752+J753+J754</f>
        <v>0</v>
      </c>
      <c r="K751" s="242">
        <f t="shared" si="84"/>
        <v>46000</v>
      </c>
    </row>
    <row r="752" spans="1:11" s="167" customFormat="1" x14ac:dyDescent="0.2">
      <c r="A752" s="172" t="s">
        <v>647</v>
      </c>
      <c r="B752" s="145" t="s">
        <v>758</v>
      </c>
      <c r="C752" s="145">
        <v>559</v>
      </c>
      <c r="D752" s="146" t="s">
        <v>25</v>
      </c>
      <c r="E752" s="188">
        <v>3233</v>
      </c>
      <c r="F752" s="228" t="s">
        <v>119</v>
      </c>
      <c r="G752" s="220"/>
      <c r="H752" s="222">
        <v>5000</v>
      </c>
      <c r="I752" s="222"/>
      <c r="J752" s="222"/>
      <c r="K752" s="222">
        <f t="shared" si="84"/>
        <v>5000</v>
      </c>
    </row>
    <row r="753" spans="1:11" s="167" customFormat="1" x14ac:dyDescent="0.2">
      <c r="A753" s="172" t="s">
        <v>647</v>
      </c>
      <c r="B753" s="145" t="s">
        <v>758</v>
      </c>
      <c r="C753" s="145">
        <v>559</v>
      </c>
      <c r="D753" s="146" t="s">
        <v>25</v>
      </c>
      <c r="E753" s="188">
        <v>3235</v>
      </c>
      <c r="F753" s="228" t="s">
        <v>42</v>
      </c>
      <c r="G753" s="220"/>
      <c r="H753" s="222">
        <v>4000</v>
      </c>
      <c r="I753" s="222"/>
      <c r="J753" s="222"/>
      <c r="K753" s="222">
        <f t="shared" si="84"/>
        <v>4000</v>
      </c>
    </row>
    <row r="754" spans="1:11" s="167" customFormat="1" x14ac:dyDescent="0.2">
      <c r="A754" s="172" t="s">
        <v>647</v>
      </c>
      <c r="B754" s="145" t="s">
        <v>758</v>
      </c>
      <c r="C754" s="145">
        <v>559</v>
      </c>
      <c r="D754" s="146" t="s">
        <v>25</v>
      </c>
      <c r="E754" s="188">
        <v>3237</v>
      </c>
      <c r="F754" s="228" t="s">
        <v>36</v>
      </c>
      <c r="G754" s="220"/>
      <c r="H754" s="341">
        <v>37000</v>
      </c>
      <c r="I754" s="341"/>
      <c r="J754" s="341"/>
      <c r="K754" s="341">
        <f t="shared" si="84"/>
        <v>37000</v>
      </c>
    </row>
    <row r="755" spans="1:11" s="167" customFormat="1" x14ac:dyDescent="0.2">
      <c r="A755" s="357" t="s">
        <v>647</v>
      </c>
      <c r="B755" s="288" t="s">
        <v>758</v>
      </c>
      <c r="C755" s="288">
        <v>559</v>
      </c>
      <c r="D755" s="289"/>
      <c r="E755" s="290">
        <v>329</v>
      </c>
      <c r="F755" s="291"/>
      <c r="G755" s="220"/>
      <c r="H755" s="242">
        <f>H756</f>
        <v>12000</v>
      </c>
      <c r="I755" s="242">
        <f>I756</f>
        <v>0</v>
      </c>
      <c r="J755" s="242">
        <f>J756</f>
        <v>0</v>
      </c>
      <c r="K755" s="242">
        <f t="shared" si="84"/>
        <v>12000</v>
      </c>
    </row>
    <row r="756" spans="1:11" s="167" customFormat="1" x14ac:dyDescent="0.2">
      <c r="A756" s="172" t="s">
        <v>647</v>
      </c>
      <c r="B756" s="145" t="s">
        <v>758</v>
      </c>
      <c r="C756" s="145">
        <v>559</v>
      </c>
      <c r="D756" s="146" t="s">
        <v>25</v>
      </c>
      <c r="E756" s="188">
        <v>3293</v>
      </c>
      <c r="F756" s="228" t="s">
        <v>124</v>
      </c>
      <c r="G756" s="220"/>
      <c r="H756" s="222">
        <v>12000</v>
      </c>
      <c r="I756" s="222"/>
      <c r="J756" s="222"/>
      <c r="K756" s="222">
        <f t="shared" si="84"/>
        <v>12000</v>
      </c>
    </row>
    <row r="757" spans="1:11" x14ac:dyDescent="0.2">
      <c r="A757" s="331" t="s">
        <v>647</v>
      </c>
      <c r="B757" s="282" t="s">
        <v>758</v>
      </c>
      <c r="C757" s="282">
        <v>559</v>
      </c>
      <c r="D757" s="282"/>
      <c r="E757" s="283">
        <v>41</v>
      </c>
      <c r="F757" s="284"/>
      <c r="G757" s="285"/>
      <c r="H757" s="286">
        <f t="shared" ref="H757:J758" si="87">H758</f>
        <v>2600000</v>
      </c>
      <c r="I757" s="286">
        <f t="shared" si="87"/>
        <v>15000</v>
      </c>
      <c r="J757" s="286">
        <f t="shared" si="87"/>
        <v>0</v>
      </c>
      <c r="K757" s="286">
        <f t="shared" si="84"/>
        <v>2585000</v>
      </c>
    </row>
    <row r="758" spans="1:11" s="167" customFormat="1" x14ac:dyDescent="0.2">
      <c r="A758" s="357" t="s">
        <v>647</v>
      </c>
      <c r="B758" s="288" t="s">
        <v>758</v>
      </c>
      <c r="C758" s="288">
        <v>559</v>
      </c>
      <c r="D758" s="289"/>
      <c r="E758" s="290">
        <v>412</v>
      </c>
      <c r="F758" s="291"/>
      <c r="G758" s="220"/>
      <c r="H758" s="242">
        <f t="shared" si="87"/>
        <v>2600000</v>
      </c>
      <c r="I758" s="242">
        <f t="shared" si="87"/>
        <v>15000</v>
      </c>
      <c r="J758" s="242">
        <f t="shared" si="87"/>
        <v>0</v>
      </c>
      <c r="K758" s="242">
        <f t="shared" si="84"/>
        <v>2585000</v>
      </c>
    </row>
    <row r="759" spans="1:11" s="167" customFormat="1" x14ac:dyDescent="0.2">
      <c r="A759" s="172" t="s">
        <v>647</v>
      </c>
      <c r="B759" s="145" t="s">
        <v>758</v>
      </c>
      <c r="C759" s="145">
        <v>559</v>
      </c>
      <c r="D759" s="146" t="s">
        <v>25</v>
      </c>
      <c r="E759" s="188">
        <v>4126</v>
      </c>
      <c r="F759" s="228" t="s">
        <v>4</v>
      </c>
      <c r="G759" s="220"/>
      <c r="H759" s="222">
        <v>2600000</v>
      </c>
      <c r="I759" s="222">
        <v>15000</v>
      </c>
      <c r="J759" s="222"/>
      <c r="K759" s="222">
        <f t="shared" si="84"/>
        <v>2585000</v>
      </c>
    </row>
    <row r="760" spans="1:11" s="167" customFormat="1" ht="33.75" x14ac:dyDescent="0.2">
      <c r="A760" s="354" t="s">
        <v>647</v>
      </c>
      <c r="B760" s="293" t="s">
        <v>770</v>
      </c>
      <c r="C760" s="293"/>
      <c r="D760" s="293"/>
      <c r="E760" s="294"/>
      <c r="F760" s="296" t="s">
        <v>760</v>
      </c>
      <c r="G760" s="297" t="s">
        <v>685</v>
      </c>
      <c r="H760" s="298">
        <f t="shared" ref="H760:J762" si="88">H761</f>
        <v>3000000</v>
      </c>
      <c r="I760" s="298">
        <f t="shared" si="88"/>
        <v>0</v>
      </c>
      <c r="J760" s="298">
        <f t="shared" si="88"/>
        <v>0</v>
      </c>
      <c r="K760" s="298">
        <f t="shared" si="84"/>
        <v>3000000</v>
      </c>
    </row>
    <row r="761" spans="1:11" s="167" customFormat="1" x14ac:dyDescent="0.2">
      <c r="A761" s="331" t="s">
        <v>647</v>
      </c>
      <c r="B761" s="282" t="s">
        <v>770</v>
      </c>
      <c r="C761" s="282">
        <v>11</v>
      </c>
      <c r="D761" s="282"/>
      <c r="E761" s="283">
        <v>41</v>
      </c>
      <c r="F761" s="284"/>
      <c r="G761" s="285"/>
      <c r="H761" s="286">
        <f t="shared" si="88"/>
        <v>3000000</v>
      </c>
      <c r="I761" s="286">
        <f t="shared" si="88"/>
        <v>0</v>
      </c>
      <c r="J761" s="286">
        <f t="shared" si="88"/>
        <v>0</v>
      </c>
      <c r="K761" s="286">
        <f t="shared" si="84"/>
        <v>3000000</v>
      </c>
    </row>
    <row r="762" spans="1:11" s="167" customFormat="1" x14ac:dyDescent="0.2">
      <c r="A762" s="357" t="s">
        <v>647</v>
      </c>
      <c r="B762" s="288" t="s">
        <v>770</v>
      </c>
      <c r="C762" s="288">
        <v>11</v>
      </c>
      <c r="D762" s="289"/>
      <c r="E762" s="290">
        <v>412</v>
      </c>
      <c r="F762" s="291"/>
      <c r="G762" s="220"/>
      <c r="H762" s="242">
        <f t="shared" si="88"/>
        <v>3000000</v>
      </c>
      <c r="I762" s="242">
        <f t="shared" si="88"/>
        <v>0</v>
      </c>
      <c r="J762" s="242">
        <f t="shared" si="88"/>
        <v>0</v>
      </c>
      <c r="K762" s="242">
        <f t="shared" si="84"/>
        <v>3000000</v>
      </c>
    </row>
    <row r="763" spans="1:11" ht="15" x14ac:dyDescent="0.2">
      <c r="A763" s="172" t="s">
        <v>647</v>
      </c>
      <c r="B763" s="145" t="s">
        <v>770</v>
      </c>
      <c r="C763" s="145">
        <v>11</v>
      </c>
      <c r="D763" s="146" t="s">
        <v>25</v>
      </c>
      <c r="E763" s="188">
        <v>4126</v>
      </c>
      <c r="F763" s="228" t="s">
        <v>4</v>
      </c>
      <c r="G763" s="220"/>
      <c r="H763" s="222">
        <v>3000000</v>
      </c>
      <c r="I763" s="222"/>
      <c r="J763" s="222"/>
      <c r="K763" s="222">
        <f t="shared" si="84"/>
        <v>3000000</v>
      </c>
    </row>
    <row r="764" spans="1:11" ht="33.75" x14ac:dyDescent="0.2">
      <c r="A764" s="354" t="s">
        <v>647</v>
      </c>
      <c r="B764" s="293" t="s">
        <v>951</v>
      </c>
      <c r="C764" s="293"/>
      <c r="D764" s="293"/>
      <c r="E764" s="294"/>
      <c r="F764" s="296" t="s">
        <v>950</v>
      </c>
      <c r="G764" s="297" t="s">
        <v>685</v>
      </c>
      <c r="H764" s="298">
        <f>H765+H770+H779+H782+H787+H796</f>
        <v>500000</v>
      </c>
      <c r="I764" s="298">
        <f t="shared" ref="I764:J764" si="89">I765+I770+I779+I782+I787+I796</f>
        <v>0</v>
      </c>
      <c r="J764" s="298">
        <f t="shared" si="89"/>
        <v>0</v>
      </c>
      <c r="K764" s="298">
        <f t="shared" si="84"/>
        <v>500000</v>
      </c>
    </row>
    <row r="765" spans="1:11" x14ac:dyDescent="0.2">
      <c r="A765" s="331" t="s">
        <v>647</v>
      </c>
      <c r="B765" s="282" t="s">
        <v>951</v>
      </c>
      <c r="C765" s="282">
        <v>12</v>
      </c>
      <c r="D765" s="282"/>
      <c r="E765" s="283">
        <v>31</v>
      </c>
      <c r="F765" s="284"/>
      <c r="G765" s="285"/>
      <c r="H765" s="286">
        <f>H766+H768</f>
        <v>48000</v>
      </c>
      <c r="I765" s="286">
        <f>I766+I768</f>
        <v>0</v>
      </c>
      <c r="J765" s="286">
        <f>J766+J768</f>
        <v>0</v>
      </c>
      <c r="K765" s="286">
        <f t="shared" si="84"/>
        <v>48000</v>
      </c>
    </row>
    <row r="766" spans="1:11" s="223" customFormat="1" x14ac:dyDescent="0.2">
      <c r="A766" s="357" t="s">
        <v>647</v>
      </c>
      <c r="B766" s="288" t="s">
        <v>951</v>
      </c>
      <c r="C766" s="288">
        <v>12</v>
      </c>
      <c r="D766" s="289"/>
      <c r="E766" s="290">
        <v>311</v>
      </c>
      <c r="F766" s="291"/>
      <c r="G766" s="241"/>
      <c r="H766" s="242">
        <f>H767</f>
        <v>40000</v>
      </c>
      <c r="I766" s="242">
        <f>I767</f>
        <v>0</v>
      </c>
      <c r="J766" s="242">
        <f>J767</f>
        <v>0</v>
      </c>
      <c r="K766" s="242">
        <f t="shared" si="84"/>
        <v>40000</v>
      </c>
    </row>
    <row r="767" spans="1:11" s="223" customFormat="1" ht="15" x14ac:dyDescent="0.2">
      <c r="A767" s="172" t="s">
        <v>647</v>
      </c>
      <c r="B767" s="145" t="s">
        <v>951</v>
      </c>
      <c r="C767" s="145">
        <v>12</v>
      </c>
      <c r="D767" s="146" t="s">
        <v>25</v>
      </c>
      <c r="E767" s="188">
        <v>3111</v>
      </c>
      <c r="F767" s="228" t="s">
        <v>19</v>
      </c>
      <c r="G767" s="220"/>
      <c r="H767" s="341">
        <v>40000</v>
      </c>
      <c r="I767" s="341"/>
      <c r="J767" s="341"/>
      <c r="K767" s="341">
        <f t="shared" si="84"/>
        <v>40000</v>
      </c>
    </row>
    <row r="768" spans="1:11" s="152" customFormat="1" x14ac:dyDescent="0.2">
      <c r="A768" s="170" t="s">
        <v>647</v>
      </c>
      <c r="B768" s="169" t="s">
        <v>951</v>
      </c>
      <c r="C768" s="169">
        <v>12</v>
      </c>
      <c r="D768" s="185"/>
      <c r="E768" s="187">
        <v>313</v>
      </c>
      <c r="F768" s="230"/>
      <c r="G768" s="241"/>
      <c r="H768" s="242">
        <f>H769</f>
        <v>8000</v>
      </c>
      <c r="I768" s="242">
        <f>I769</f>
        <v>0</v>
      </c>
      <c r="J768" s="242">
        <f>J769</f>
        <v>0</v>
      </c>
      <c r="K768" s="242">
        <f t="shared" si="84"/>
        <v>8000</v>
      </c>
    </row>
    <row r="769" spans="1:11" s="223" customFormat="1" ht="15" x14ac:dyDescent="0.2">
      <c r="A769" s="172" t="s">
        <v>647</v>
      </c>
      <c r="B769" s="145" t="s">
        <v>951</v>
      </c>
      <c r="C769" s="145">
        <v>12</v>
      </c>
      <c r="D769" s="146" t="s">
        <v>25</v>
      </c>
      <c r="E769" s="188">
        <v>3132</v>
      </c>
      <c r="F769" s="228" t="s">
        <v>280</v>
      </c>
      <c r="G769" s="220"/>
      <c r="H769" s="222">
        <v>8000</v>
      </c>
      <c r="I769" s="222"/>
      <c r="J769" s="222"/>
      <c r="K769" s="222">
        <f t="shared" si="84"/>
        <v>8000</v>
      </c>
    </row>
    <row r="770" spans="1:11" s="223" customFormat="1" x14ac:dyDescent="0.2">
      <c r="A770" s="331" t="s">
        <v>647</v>
      </c>
      <c r="B770" s="282" t="s">
        <v>951</v>
      </c>
      <c r="C770" s="282">
        <v>12</v>
      </c>
      <c r="D770" s="282"/>
      <c r="E770" s="283">
        <v>32</v>
      </c>
      <c r="F770" s="284"/>
      <c r="G770" s="285"/>
      <c r="H770" s="286">
        <f>H771+H773+H777</f>
        <v>27000</v>
      </c>
      <c r="I770" s="286">
        <f>I771+I773+I777</f>
        <v>0</v>
      </c>
      <c r="J770" s="286">
        <f>J771+J773+J777</f>
        <v>0</v>
      </c>
      <c r="K770" s="286">
        <f t="shared" si="84"/>
        <v>27000</v>
      </c>
    </row>
    <row r="771" spans="1:11" s="223" customFormat="1" x14ac:dyDescent="0.2">
      <c r="A771" s="357" t="s">
        <v>647</v>
      </c>
      <c r="B771" s="288" t="s">
        <v>951</v>
      </c>
      <c r="C771" s="288">
        <v>12</v>
      </c>
      <c r="D771" s="289"/>
      <c r="E771" s="290">
        <v>321</v>
      </c>
      <c r="F771" s="291"/>
      <c r="G771" s="241"/>
      <c r="H771" s="242">
        <f>SUM(H772)</f>
        <v>10000</v>
      </c>
      <c r="I771" s="242">
        <f>SUM(I772)</f>
        <v>0</v>
      </c>
      <c r="J771" s="242">
        <f>SUM(J772)</f>
        <v>0</v>
      </c>
      <c r="K771" s="242">
        <f t="shared" si="84"/>
        <v>10000</v>
      </c>
    </row>
    <row r="772" spans="1:11" ht="15" x14ac:dyDescent="0.2">
      <c r="A772" s="172" t="s">
        <v>647</v>
      </c>
      <c r="B772" s="145" t="s">
        <v>951</v>
      </c>
      <c r="C772" s="145">
        <v>12</v>
      </c>
      <c r="D772" s="146" t="s">
        <v>25</v>
      </c>
      <c r="E772" s="188">
        <v>3211</v>
      </c>
      <c r="F772" s="228" t="s">
        <v>110</v>
      </c>
      <c r="G772" s="220"/>
      <c r="H772" s="222">
        <v>10000</v>
      </c>
      <c r="I772" s="222"/>
      <c r="J772" s="222"/>
      <c r="K772" s="222">
        <f t="shared" si="84"/>
        <v>10000</v>
      </c>
    </row>
    <row r="773" spans="1:11" s="152" customFormat="1" x14ac:dyDescent="0.2">
      <c r="A773" s="357" t="s">
        <v>647</v>
      </c>
      <c r="B773" s="288" t="s">
        <v>951</v>
      </c>
      <c r="C773" s="288">
        <v>12</v>
      </c>
      <c r="D773" s="289"/>
      <c r="E773" s="290">
        <v>323</v>
      </c>
      <c r="F773" s="291"/>
      <c r="G773" s="241"/>
      <c r="H773" s="242">
        <f>SUM(H774:H776)</f>
        <v>8000</v>
      </c>
      <c r="I773" s="242">
        <f>SUM(I774:I776)</f>
        <v>0</v>
      </c>
      <c r="J773" s="242">
        <f>SUM(J774:J776)</f>
        <v>0</v>
      </c>
      <c r="K773" s="242">
        <f t="shared" si="84"/>
        <v>8000</v>
      </c>
    </row>
    <row r="774" spans="1:11" s="223" customFormat="1" ht="15" x14ac:dyDescent="0.2">
      <c r="A774" s="172" t="s">
        <v>647</v>
      </c>
      <c r="B774" s="145" t="s">
        <v>951</v>
      </c>
      <c r="C774" s="145">
        <v>12</v>
      </c>
      <c r="D774" s="146" t="s">
        <v>25</v>
      </c>
      <c r="E774" s="188">
        <v>3233</v>
      </c>
      <c r="F774" s="228" t="s">
        <v>119</v>
      </c>
      <c r="G774" s="220"/>
      <c r="H774" s="222">
        <v>2000</v>
      </c>
      <c r="I774" s="222"/>
      <c r="J774" s="222"/>
      <c r="K774" s="222">
        <f t="shared" si="84"/>
        <v>2000</v>
      </c>
    </row>
    <row r="775" spans="1:11" s="223" customFormat="1" ht="15" x14ac:dyDescent="0.2">
      <c r="A775" s="172" t="s">
        <v>647</v>
      </c>
      <c r="B775" s="145" t="s">
        <v>951</v>
      </c>
      <c r="C775" s="145">
        <v>12</v>
      </c>
      <c r="D775" s="146" t="s">
        <v>25</v>
      </c>
      <c r="E775" s="188">
        <v>3235</v>
      </c>
      <c r="F775" s="228" t="s">
        <v>42</v>
      </c>
      <c r="G775" s="220"/>
      <c r="H775" s="222">
        <v>5000</v>
      </c>
      <c r="I775" s="222"/>
      <c r="J775" s="222"/>
      <c r="K775" s="222">
        <f t="shared" si="84"/>
        <v>5000</v>
      </c>
    </row>
    <row r="776" spans="1:11" s="243" customFormat="1" x14ac:dyDescent="0.2">
      <c r="A776" s="172" t="s">
        <v>647</v>
      </c>
      <c r="B776" s="145" t="s">
        <v>951</v>
      </c>
      <c r="C776" s="145">
        <v>12</v>
      </c>
      <c r="D776" s="146" t="s">
        <v>25</v>
      </c>
      <c r="E776" s="188">
        <v>3239</v>
      </c>
      <c r="F776" s="228" t="s">
        <v>41</v>
      </c>
      <c r="G776" s="220"/>
      <c r="H776" s="222">
        <v>1000</v>
      </c>
      <c r="I776" s="222"/>
      <c r="J776" s="222"/>
      <c r="K776" s="222">
        <f t="shared" ref="K776:K839" si="90">H776-I776+J776</f>
        <v>1000</v>
      </c>
    </row>
    <row r="777" spans="1:11" s="223" customFormat="1" x14ac:dyDescent="0.2">
      <c r="A777" s="357" t="s">
        <v>647</v>
      </c>
      <c r="B777" s="288" t="s">
        <v>951</v>
      </c>
      <c r="C777" s="288">
        <v>12</v>
      </c>
      <c r="D777" s="289"/>
      <c r="E777" s="290">
        <v>329</v>
      </c>
      <c r="F777" s="291"/>
      <c r="G777" s="241"/>
      <c r="H777" s="242">
        <f>H778</f>
        <v>9000</v>
      </c>
      <c r="I777" s="242">
        <f>I778</f>
        <v>0</v>
      </c>
      <c r="J777" s="242">
        <f>J778</f>
        <v>0</v>
      </c>
      <c r="K777" s="242">
        <f t="shared" si="90"/>
        <v>9000</v>
      </c>
    </row>
    <row r="778" spans="1:11" s="152" customFormat="1" x14ac:dyDescent="0.2">
      <c r="A778" s="172" t="s">
        <v>647</v>
      </c>
      <c r="B778" s="145" t="s">
        <v>951</v>
      </c>
      <c r="C778" s="145">
        <v>12</v>
      </c>
      <c r="D778" s="146" t="s">
        <v>25</v>
      </c>
      <c r="E778" s="188">
        <v>3293</v>
      </c>
      <c r="F778" s="228" t="s">
        <v>124</v>
      </c>
      <c r="G778" s="220"/>
      <c r="H778" s="222">
        <v>9000</v>
      </c>
      <c r="I778" s="222"/>
      <c r="J778" s="222"/>
      <c r="K778" s="222">
        <f t="shared" si="90"/>
        <v>9000</v>
      </c>
    </row>
    <row r="779" spans="1:11" s="167" customFormat="1" x14ac:dyDescent="0.2">
      <c r="A779" s="331" t="s">
        <v>647</v>
      </c>
      <c r="B779" s="282" t="s">
        <v>951</v>
      </c>
      <c r="C779" s="282">
        <v>12</v>
      </c>
      <c r="D779" s="282"/>
      <c r="E779" s="283">
        <v>42</v>
      </c>
      <c r="F779" s="284"/>
      <c r="G779" s="285"/>
      <c r="H779" s="286">
        <f t="shared" ref="H779:J780" si="91">H780</f>
        <v>3000</v>
      </c>
      <c r="I779" s="286">
        <f t="shared" si="91"/>
        <v>0</v>
      </c>
      <c r="J779" s="286">
        <f t="shared" si="91"/>
        <v>0</v>
      </c>
      <c r="K779" s="286">
        <f t="shared" si="90"/>
        <v>3000</v>
      </c>
    </row>
    <row r="780" spans="1:11" s="167" customFormat="1" x14ac:dyDescent="0.2">
      <c r="A780" s="357" t="s">
        <v>647</v>
      </c>
      <c r="B780" s="288" t="s">
        <v>951</v>
      </c>
      <c r="C780" s="288">
        <v>12</v>
      </c>
      <c r="D780" s="289"/>
      <c r="E780" s="290">
        <v>422</v>
      </c>
      <c r="F780" s="291"/>
      <c r="G780" s="241"/>
      <c r="H780" s="242">
        <f t="shared" si="91"/>
        <v>3000</v>
      </c>
      <c r="I780" s="242">
        <f t="shared" si="91"/>
        <v>0</v>
      </c>
      <c r="J780" s="242">
        <f t="shared" si="91"/>
        <v>0</v>
      </c>
      <c r="K780" s="242">
        <f t="shared" si="90"/>
        <v>3000</v>
      </c>
    </row>
    <row r="781" spans="1:11" s="167" customFormat="1" x14ac:dyDescent="0.2">
      <c r="A781" s="172" t="s">
        <v>647</v>
      </c>
      <c r="B781" s="145" t="s">
        <v>951</v>
      </c>
      <c r="C781" s="145">
        <v>12</v>
      </c>
      <c r="D781" s="146" t="s">
        <v>25</v>
      </c>
      <c r="E781" s="188">
        <v>4221</v>
      </c>
      <c r="F781" s="228" t="s">
        <v>129</v>
      </c>
      <c r="G781" s="220"/>
      <c r="H781" s="341">
        <v>3000</v>
      </c>
      <c r="I781" s="341"/>
      <c r="J781" s="341"/>
      <c r="K781" s="341">
        <f t="shared" si="90"/>
        <v>3000</v>
      </c>
    </row>
    <row r="782" spans="1:11" s="223" customFormat="1" x14ac:dyDescent="0.2">
      <c r="A782" s="331" t="s">
        <v>647</v>
      </c>
      <c r="B782" s="282" t="s">
        <v>951</v>
      </c>
      <c r="C782" s="282">
        <v>559</v>
      </c>
      <c r="D782" s="282"/>
      <c r="E782" s="283">
        <v>31</v>
      </c>
      <c r="F782" s="284"/>
      <c r="G782" s="285"/>
      <c r="H782" s="286">
        <f>H783+H785</f>
        <v>267000</v>
      </c>
      <c r="I782" s="286">
        <f>I783+I785</f>
        <v>0</v>
      </c>
      <c r="J782" s="286">
        <f>J783+J785</f>
        <v>0</v>
      </c>
      <c r="K782" s="286">
        <f t="shared" si="90"/>
        <v>267000</v>
      </c>
    </row>
    <row r="783" spans="1:11" s="243" customFormat="1" x14ac:dyDescent="0.2">
      <c r="A783" s="357" t="s">
        <v>647</v>
      </c>
      <c r="B783" s="288" t="s">
        <v>951</v>
      </c>
      <c r="C783" s="288">
        <v>559</v>
      </c>
      <c r="D783" s="289"/>
      <c r="E783" s="290">
        <v>311</v>
      </c>
      <c r="F783" s="291"/>
      <c r="G783" s="241"/>
      <c r="H783" s="242">
        <f>H784</f>
        <v>225000</v>
      </c>
      <c r="I783" s="242">
        <f>I784</f>
        <v>0</v>
      </c>
      <c r="J783" s="242">
        <f>J784</f>
        <v>0</v>
      </c>
      <c r="K783" s="242">
        <f t="shared" si="90"/>
        <v>225000</v>
      </c>
    </row>
    <row r="784" spans="1:11" s="258" customFormat="1" x14ac:dyDescent="0.2">
      <c r="A784" s="172" t="s">
        <v>647</v>
      </c>
      <c r="B784" s="145" t="s">
        <v>951</v>
      </c>
      <c r="C784" s="145">
        <v>559</v>
      </c>
      <c r="D784" s="146" t="s">
        <v>25</v>
      </c>
      <c r="E784" s="188">
        <v>3111</v>
      </c>
      <c r="F784" s="228" t="s">
        <v>19</v>
      </c>
      <c r="G784" s="220"/>
      <c r="H784" s="341">
        <v>225000</v>
      </c>
      <c r="I784" s="341"/>
      <c r="J784" s="341"/>
      <c r="K784" s="341">
        <f t="shared" si="90"/>
        <v>225000</v>
      </c>
    </row>
    <row r="785" spans="1:11" s="152" customFormat="1" x14ac:dyDescent="0.2">
      <c r="A785" s="170" t="s">
        <v>647</v>
      </c>
      <c r="B785" s="169" t="s">
        <v>951</v>
      </c>
      <c r="C785" s="169">
        <v>559</v>
      </c>
      <c r="D785" s="185"/>
      <c r="E785" s="187">
        <v>313</v>
      </c>
      <c r="F785" s="230"/>
      <c r="G785" s="241"/>
      <c r="H785" s="242">
        <f>H786</f>
        <v>42000</v>
      </c>
      <c r="I785" s="242">
        <f>I786</f>
        <v>0</v>
      </c>
      <c r="J785" s="242">
        <f>J786</f>
        <v>0</v>
      </c>
      <c r="K785" s="242">
        <f t="shared" si="90"/>
        <v>42000</v>
      </c>
    </row>
    <row r="786" spans="1:11" s="152" customFormat="1" x14ac:dyDescent="0.2">
      <c r="A786" s="172" t="s">
        <v>647</v>
      </c>
      <c r="B786" s="145" t="s">
        <v>951</v>
      </c>
      <c r="C786" s="145">
        <v>559</v>
      </c>
      <c r="D786" s="146" t="s">
        <v>25</v>
      </c>
      <c r="E786" s="188">
        <v>3132</v>
      </c>
      <c r="F786" s="228" t="s">
        <v>280</v>
      </c>
      <c r="G786" s="220"/>
      <c r="H786" s="222">
        <v>42000</v>
      </c>
      <c r="I786" s="222"/>
      <c r="J786" s="222"/>
      <c r="K786" s="222">
        <f t="shared" si="90"/>
        <v>42000</v>
      </c>
    </row>
    <row r="787" spans="1:11" s="243" customFormat="1" x14ac:dyDescent="0.2">
      <c r="A787" s="331" t="s">
        <v>647</v>
      </c>
      <c r="B787" s="282" t="s">
        <v>951</v>
      </c>
      <c r="C787" s="282">
        <v>559</v>
      </c>
      <c r="D787" s="282"/>
      <c r="E787" s="283">
        <v>32</v>
      </c>
      <c r="F787" s="284"/>
      <c r="G787" s="285"/>
      <c r="H787" s="286">
        <f>H788+H790+H794</f>
        <v>138000</v>
      </c>
      <c r="I787" s="286">
        <f>I788+I790+I794</f>
        <v>0</v>
      </c>
      <c r="J787" s="286">
        <f>J788+J790+J794</f>
        <v>0</v>
      </c>
      <c r="K787" s="286">
        <f t="shared" si="90"/>
        <v>138000</v>
      </c>
    </row>
    <row r="788" spans="1:11" s="167" customFormat="1" x14ac:dyDescent="0.2">
      <c r="A788" s="357" t="s">
        <v>647</v>
      </c>
      <c r="B788" s="288" t="s">
        <v>951</v>
      </c>
      <c r="C788" s="288">
        <v>559</v>
      </c>
      <c r="D788" s="289"/>
      <c r="E788" s="290">
        <v>321</v>
      </c>
      <c r="F788" s="291"/>
      <c r="G788" s="241"/>
      <c r="H788" s="242">
        <f>SUM(H789)</f>
        <v>55000</v>
      </c>
      <c r="I788" s="242">
        <f>SUM(I789)</f>
        <v>0</v>
      </c>
      <c r="J788" s="242">
        <f>SUM(J789)</f>
        <v>0</v>
      </c>
      <c r="K788" s="242">
        <f t="shared" si="90"/>
        <v>55000</v>
      </c>
    </row>
    <row r="789" spans="1:11" s="167" customFormat="1" x14ac:dyDescent="0.2">
      <c r="A789" s="172" t="s">
        <v>647</v>
      </c>
      <c r="B789" s="145" t="s">
        <v>951</v>
      </c>
      <c r="C789" s="145">
        <v>559</v>
      </c>
      <c r="D789" s="146" t="s">
        <v>25</v>
      </c>
      <c r="E789" s="188">
        <v>3211</v>
      </c>
      <c r="F789" s="228" t="s">
        <v>110</v>
      </c>
      <c r="G789" s="220"/>
      <c r="H789" s="222">
        <v>55000</v>
      </c>
      <c r="I789" s="222"/>
      <c r="J789" s="222"/>
      <c r="K789" s="222">
        <f t="shared" si="90"/>
        <v>55000</v>
      </c>
    </row>
    <row r="790" spans="1:11" s="167" customFormat="1" x14ac:dyDescent="0.2">
      <c r="A790" s="357" t="s">
        <v>647</v>
      </c>
      <c r="B790" s="288" t="s">
        <v>951</v>
      </c>
      <c r="C790" s="288">
        <v>559</v>
      </c>
      <c r="D790" s="289"/>
      <c r="E790" s="290">
        <v>323</v>
      </c>
      <c r="F790" s="291"/>
      <c r="G790" s="241"/>
      <c r="H790" s="242">
        <f>SUM(H791:H793)</f>
        <v>34000</v>
      </c>
      <c r="I790" s="242">
        <f>SUM(I791:I793)</f>
        <v>0</v>
      </c>
      <c r="J790" s="242">
        <f>SUM(J791:J793)</f>
        <v>0</v>
      </c>
      <c r="K790" s="242">
        <f t="shared" si="90"/>
        <v>34000</v>
      </c>
    </row>
    <row r="791" spans="1:11" s="243" customFormat="1" x14ac:dyDescent="0.2">
      <c r="A791" s="172" t="s">
        <v>647</v>
      </c>
      <c r="B791" s="145" t="s">
        <v>951</v>
      </c>
      <c r="C791" s="145">
        <v>559</v>
      </c>
      <c r="D791" s="146" t="s">
        <v>25</v>
      </c>
      <c r="E791" s="188">
        <v>3233</v>
      </c>
      <c r="F791" s="228" t="s">
        <v>119</v>
      </c>
      <c r="G791" s="220"/>
      <c r="H791" s="222">
        <v>8000</v>
      </c>
      <c r="I791" s="222"/>
      <c r="J791" s="222"/>
      <c r="K791" s="222">
        <f t="shared" si="90"/>
        <v>8000</v>
      </c>
    </row>
    <row r="792" spans="1:11" s="167" customFormat="1" x14ac:dyDescent="0.2">
      <c r="A792" s="172" t="s">
        <v>647</v>
      </c>
      <c r="B792" s="145" t="s">
        <v>951</v>
      </c>
      <c r="C792" s="145">
        <v>559</v>
      </c>
      <c r="D792" s="146" t="s">
        <v>25</v>
      </c>
      <c r="E792" s="188">
        <v>3235</v>
      </c>
      <c r="F792" s="228" t="s">
        <v>42</v>
      </c>
      <c r="G792" s="220"/>
      <c r="H792" s="222">
        <v>25000</v>
      </c>
      <c r="I792" s="222"/>
      <c r="J792" s="222"/>
      <c r="K792" s="222">
        <f t="shared" si="90"/>
        <v>25000</v>
      </c>
    </row>
    <row r="793" spans="1:11" s="223" customFormat="1" ht="15" x14ac:dyDescent="0.2">
      <c r="A793" s="172" t="s">
        <v>647</v>
      </c>
      <c r="B793" s="145" t="s">
        <v>951</v>
      </c>
      <c r="C793" s="145">
        <v>559</v>
      </c>
      <c r="D793" s="146" t="s">
        <v>25</v>
      </c>
      <c r="E793" s="188">
        <v>3239</v>
      </c>
      <c r="F793" s="228" t="s">
        <v>41</v>
      </c>
      <c r="G793" s="220"/>
      <c r="H793" s="222">
        <v>1000</v>
      </c>
      <c r="I793" s="222"/>
      <c r="J793" s="222"/>
      <c r="K793" s="222">
        <f t="shared" si="90"/>
        <v>1000</v>
      </c>
    </row>
    <row r="794" spans="1:11" s="223" customFormat="1" x14ac:dyDescent="0.2">
      <c r="A794" s="357" t="s">
        <v>647</v>
      </c>
      <c r="B794" s="288" t="s">
        <v>951</v>
      </c>
      <c r="C794" s="288">
        <v>559</v>
      </c>
      <c r="D794" s="289"/>
      <c r="E794" s="290">
        <v>329</v>
      </c>
      <c r="F794" s="291"/>
      <c r="G794" s="241"/>
      <c r="H794" s="242">
        <f>H795</f>
        <v>49000</v>
      </c>
      <c r="I794" s="242">
        <f>I795</f>
        <v>0</v>
      </c>
      <c r="J794" s="242">
        <f>J795</f>
        <v>0</v>
      </c>
      <c r="K794" s="242">
        <f t="shared" si="90"/>
        <v>49000</v>
      </c>
    </row>
    <row r="795" spans="1:11" s="223" customFormat="1" ht="15" x14ac:dyDescent="0.2">
      <c r="A795" s="172" t="s">
        <v>647</v>
      </c>
      <c r="B795" s="145" t="s">
        <v>951</v>
      </c>
      <c r="C795" s="145">
        <v>559</v>
      </c>
      <c r="D795" s="146" t="s">
        <v>25</v>
      </c>
      <c r="E795" s="188">
        <v>3293</v>
      </c>
      <c r="F795" s="228" t="s">
        <v>124</v>
      </c>
      <c r="G795" s="220"/>
      <c r="H795" s="222">
        <v>49000</v>
      </c>
      <c r="I795" s="222"/>
      <c r="J795" s="222"/>
      <c r="K795" s="222">
        <f t="shared" si="90"/>
        <v>49000</v>
      </c>
    </row>
    <row r="796" spans="1:11" s="223" customFormat="1" x14ac:dyDescent="0.2">
      <c r="A796" s="331" t="s">
        <v>647</v>
      </c>
      <c r="B796" s="282" t="s">
        <v>951</v>
      </c>
      <c r="C796" s="282">
        <v>559</v>
      </c>
      <c r="D796" s="282"/>
      <c r="E796" s="283">
        <v>42</v>
      </c>
      <c r="F796" s="284"/>
      <c r="G796" s="285"/>
      <c r="H796" s="286">
        <f t="shared" ref="H796:J797" si="92">H797</f>
        <v>17000</v>
      </c>
      <c r="I796" s="286">
        <f t="shared" si="92"/>
        <v>0</v>
      </c>
      <c r="J796" s="286">
        <f t="shared" si="92"/>
        <v>0</v>
      </c>
      <c r="K796" s="286">
        <f t="shared" si="90"/>
        <v>17000</v>
      </c>
    </row>
    <row r="797" spans="1:11" s="223" customFormat="1" x14ac:dyDescent="0.2">
      <c r="A797" s="357" t="s">
        <v>647</v>
      </c>
      <c r="B797" s="288" t="s">
        <v>951</v>
      </c>
      <c r="C797" s="288">
        <v>559</v>
      </c>
      <c r="D797" s="289"/>
      <c r="E797" s="290">
        <v>422</v>
      </c>
      <c r="F797" s="291"/>
      <c r="G797" s="241"/>
      <c r="H797" s="242">
        <f t="shared" si="92"/>
        <v>17000</v>
      </c>
      <c r="I797" s="242">
        <f t="shared" si="92"/>
        <v>0</v>
      </c>
      <c r="J797" s="242">
        <f t="shared" si="92"/>
        <v>0</v>
      </c>
      <c r="K797" s="242">
        <f t="shared" si="90"/>
        <v>17000</v>
      </c>
    </row>
    <row r="798" spans="1:11" s="223" customFormat="1" ht="15" x14ac:dyDescent="0.2">
      <c r="A798" s="172" t="s">
        <v>647</v>
      </c>
      <c r="B798" s="145" t="s">
        <v>951</v>
      </c>
      <c r="C798" s="145">
        <v>559</v>
      </c>
      <c r="D798" s="146" t="s">
        <v>25</v>
      </c>
      <c r="E798" s="188">
        <v>4221</v>
      </c>
      <c r="F798" s="228" t="s">
        <v>129</v>
      </c>
      <c r="G798" s="220"/>
      <c r="H798" s="341">
        <v>17000</v>
      </c>
      <c r="I798" s="341"/>
      <c r="J798" s="341"/>
      <c r="K798" s="341">
        <f t="shared" si="90"/>
        <v>17000</v>
      </c>
    </row>
    <row r="799" spans="1:11" s="223" customFormat="1" x14ac:dyDescent="0.2">
      <c r="A799" s="360" t="s">
        <v>647</v>
      </c>
      <c r="B799" s="425" t="s">
        <v>696</v>
      </c>
      <c r="C799" s="425"/>
      <c r="D799" s="425"/>
      <c r="E799" s="425"/>
      <c r="F799" s="425"/>
      <c r="G799" s="190"/>
      <c r="H799" s="178">
        <f>H800+H1187+H1059</f>
        <v>4845040302</v>
      </c>
      <c r="I799" s="178">
        <f>I800+I1187+I1059</f>
        <v>203601485</v>
      </c>
      <c r="J799" s="178">
        <f>J800+J1187+J1059</f>
        <v>182969666</v>
      </c>
      <c r="K799" s="178">
        <f t="shared" si="90"/>
        <v>4824408483</v>
      </c>
    </row>
    <row r="800" spans="1:11" s="223" customFormat="1" x14ac:dyDescent="0.2">
      <c r="A800" s="362" t="s">
        <v>647</v>
      </c>
      <c r="B800" s="422" t="s">
        <v>893</v>
      </c>
      <c r="C800" s="422"/>
      <c r="D800" s="422"/>
      <c r="E800" s="422"/>
      <c r="F800" s="422"/>
      <c r="G800" s="180"/>
      <c r="H800" s="151">
        <f>H801+H805+H809+H813+H823+H827+H831+H835+H859+H874+H908+H939+H1006+H1010+H1028+H976+H1018+H1000+H1024</f>
        <v>2806761102</v>
      </c>
      <c r="I800" s="151">
        <f>I801+I805+I809+I813+I823+I827+I831+I835+I859+I874+I908+I939+I1006+I1010+I1028+I976+I1018+I1000+I1024</f>
        <v>110151485</v>
      </c>
      <c r="J800" s="151">
        <f>J801+J805+J809+J813+J823+J827+J831+J835+J859+J874+J908+J939+J1006+J1010+J1028+J976+J1018+J1000+J1024</f>
        <v>104569666</v>
      </c>
      <c r="K800" s="151">
        <f t="shared" si="90"/>
        <v>2801179283</v>
      </c>
    </row>
    <row r="801" spans="1:11" s="167" customFormat="1" ht="45" x14ac:dyDescent="0.2">
      <c r="A801" s="354" t="s">
        <v>647</v>
      </c>
      <c r="B801" s="293" t="s">
        <v>379</v>
      </c>
      <c r="C801" s="293"/>
      <c r="D801" s="293"/>
      <c r="E801" s="294"/>
      <c r="F801" s="296" t="s">
        <v>380</v>
      </c>
      <c r="G801" s="297" t="s">
        <v>686</v>
      </c>
      <c r="H801" s="298">
        <f t="shared" ref="H801:J802" si="93">H802</f>
        <v>25000000</v>
      </c>
      <c r="I801" s="298">
        <f t="shared" si="93"/>
        <v>0</v>
      </c>
      <c r="J801" s="298">
        <f t="shared" si="93"/>
        <v>0</v>
      </c>
      <c r="K801" s="298">
        <f t="shared" si="90"/>
        <v>25000000</v>
      </c>
    </row>
    <row r="802" spans="1:11" s="167" customFormat="1" x14ac:dyDescent="0.2">
      <c r="A802" s="353" t="s">
        <v>647</v>
      </c>
      <c r="B802" s="299" t="s">
        <v>379</v>
      </c>
      <c r="C802" s="282">
        <v>11</v>
      </c>
      <c r="D802" s="282"/>
      <c r="E802" s="283">
        <v>37</v>
      </c>
      <c r="F802" s="284"/>
      <c r="G802" s="285"/>
      <c r="H802" s="286">
        <f t="shared" si="93"/>
        <v>25000000</v>
      </c>
      <c r="I802" s="286">
        <f t="shared" si="93"/>
        <v>0</v>
      </c>
      <c r="J802" s="286">
        <f t="shared" si="93"/>
        <v>0</v>
      </c>
      <c r="K802" s="286">
        <f t="shared" si="90"/>
        <v>25000000</v>
      </c>
    </row>
    <row r="803" spans="1:11" s="167" customFormat="1" x14ac:dyDescent="0.2">
      <c r="A803" s="181" t="s">
        <v>647</v>
      </c>
      <c r="B803" s="153" t="s">
        <v>379</v>
      </c>
      <c r="C803" s="153">
        <v>11</v>
      </c>
      <c r="D803" s="181"/>
      <c r="E803" s="176">
        <v>372</v>
      </c>
      <c r="F803" s="225"/>
      <c r="G803" s="157"/>
      <c r="H803" s="158">
        <f>SUM(H804:H804)</f>
        <v>25000000</v>
      </c>
      <c r="I803" s="158">
        <f>SUM(I804:I804)</f>
        <v>0</v>
      </c>
      <c r="J803" s="158">
        <f>SUM(J804:J804)</f>
        <v>0</v>
      </c>
      <c r="K803" s="158">
        <f t="shared" si="90"/>
        <v>25000000</v>
      </c>
    </row>
    <row r="804" spans="1:11" s="167" customFormat="1" x14ac:dyDescent="0.2">
      <c r="A804" s="182" t="s">
        <v>647</v>
      </c>
      <c r="B804" s="160" t="s">
        <v>379</v>
      </c>
      <c r="C804" s="160">
        <v>11</v>
      </c>
      <c r="D804" s="182" t="s">
        <v>24</v>
      </c>
      <c r="E804" s="183">
        <v>3722</v>
      </c>
      <c r="F804" s="226" t="s">
        <v>609</v>
      </c>
      <c r="G804" s="220"/>
      <c r="H804" s="244">
        <v>25000000</v>
      </c>
      <c r="I804" s="244"/>
      <c r="J804" s="244"/>
      <c r="K804" s="244">
        <f t="shared" si="90"/>
        <v>25000000</v>
      </c>
    </row>
    <row r="805" spans="1:11" s="167" customFormat="1" ht="45" x14ac:dyDescent="0.2">
      <c r="A805" s="354" t="s">
        <v>647</v>
      </c>
      <c r="B805" s="293" t="s">
        <v>52</v>
      </c>
      <c r="C805" s="293"/>
      <c r="D805" s="293"/>
      <c r="E805" s="294"/>
      <c r="F805" s="296" t="s">
        <v>47</v>
      </c>
      <c r="G805" s="297" t="s">
        <v>686</v>
      </c>
      <c r="H805" s="298">
        <f>H806</f>
        <v>420000000</v>
      </c>
      <c r="I805" s="298">
        <f>I806</f>
        <v>0</v>
      </c>
      <c r="J805" s="298">
        <f>J806</f>
        <v>0</v>
      </c>
      <c r="K805" s="298">
        <f t="shared" si="90"/>
        <v>420000000</v>
      </c>
    </row>
    <row r="806" spans="1:11" s="167" customFormat="1" x14ac:dyDescent="0.2">
      <c r="A806" s="353" t="s">
        <v>647</v>
      </c>
      <c r="B806" s="299" t="s">
        <v>52</v>
      </c>
      <c r="C806" s="282">
        <v>11</v>
      </c>
      <c r="D806" s="282"/>
      <c r="E806" s="283">
        <v>36</v>
      </c>
      <c r="F806" s="284"/>
      <c r="G806" s="285"/>
      <c r="H806" s="286">
        <f t="shared" ref="H806:J807" si="94">H807</f>
        <v>420000000</v>
      </c>
      <c r="I806" s="286">
        <f t="shared" si="94"/>
        <v>0</v>
      </c>
      <c r="J806" s="286">
        <f t="shared" si="94"/>
        <v>0</v>
      </c>
      <c r="K806" s="286">
        <f t="shared" si="90"/>
        <v>420000000</v>
      </c>
    </row>
    <row r="807" spans="1:11" s="167" customFormat="1" x14ac:dyDescent="0.2">
      <c r="A807" s="238" t="s">
        <v>647</v>
      </c>
      <c r="B807" s="247" t="s">
        <v>52</v>
      </c>
      <c r="C807" s="237">
        <v>11</v>
      </c>
      <c r="D807" s="238"/>
      <c r="E807" s="248">
        <v>363</v>
      </c>
      <c r="F807" s="240"/>
      <c r="G807" s="241"/>
      <c r="H807" s="246">
        <f t="shared" si="94"/>
        <v>420000000</v>
      </c>
      <c r="I807" s="246">
        <f t="shared" si="94"/>
        <v>0</v>
      </c>
      <c r="J807" s="246">
        <f t="shared" si="94"/>
        <v>0</v>
      </c>
      <c r="K807" s="246">
        <f t="shared" si="90"/>
        <v>420000000</v>
      </c>
    </row>
    <row r="808" spans="1:11" s="167" customFormat="1" x14ac:dyDescent="0.2">
      <c r="A808" s="182" t="s">
        <v>647</v>
      </c>
      <c r="B808" s="160" t="s">
        <v>52</v>
      </c>
      <c r="C808" s="161">
        <v>11</v>
      </c>
      <c r="D808" s="182" t="s">
        <v>24</v>
      </c>
      <c r="E808" s="183">
        <v>3632</v>
      </c>
      <c r="F808" s="226" t="s">
        <v>244</v>
      </c>
      <c r="G808" s="220"/>
      <c r="H808" s="222">
        <v>420000000</v>
      </c>
      <c r="I808" s="222"/>
      <c r="J808" s="222"/>
      <c r="K808" s="222">
        <f t="shared" si="90"/>
        <v>420000000</v>
      </c>
    </row>
    <row r="809" spans="1:11" s="243" customFormat="1" ht="45" x14ac:dyDescent="0.2">
      <c r="A809" s="354" t="s">
        <v>647</v>
      </c>
      <c r="B809" s="293" t="s">
        <v>53</v>
      </c>
      <c r="C809" s="293"/>
      <c r="D809" s="293"/>
      <c r="E809" s="294"/>
      <c r="F809" s="296" t="s">
        <v>46</v>
      </c>
      <c r="G809" s="297" t="s">
        <v>686</v>
      </c>
      <c r="H809" s="298">
        <f t="shared" ref="H809:J810" si="95">H810</f>
        <v>1800571000</v>
      </c>
      <c r="I809" s="298">
        <f t="shared" si="95"/>
        <v>0</v>
      </c>
      <c r="J809" s="298">
        <f t="shared" si="95"/>
        <v>0</v>
      </c>
      <c r="K809" s="298">
        <f t="shared" si="90"/>
        <v>1800571000</v>
      </c>
    </row>
    <row r="810" spans="1:11" s="167" customFormat="1" x14ac:dyDescent="0.2">
      <c r="A810" s="353" t="s">
        <v>647</v>
      </c>
      <c r="B810" s="299" t="s">
        <v>53</v>
      </c>
      <c r="C810" s="282">
        <v>11</v>
      </c>
      <c r="D810" s="282"/>
      <c r="E810" s="283">
        <v>36</v>
      </c>
      <c r="F810" s="284"/>
      <c r="G810" s="285"/>
      <c r="H810" s="286">
        <f t="shared" si="95"/>
        <v>1800571000</v>
      </c>
      <c r="I810" s="286">
        <f t="shared" si="95"/>
        <v>0</v>
      </c>
      <c r="J810" s="286">
        <f t="shared" si="95"/>
        <v>0</v>
      </c>
      <c r="K810" s="286">
        <f t="shared" si="90"/>
        <v>1800571000</v>
      </c>
    </row>
    <row r="811" spans="1:11" s="167" customFormat="1" x14ac:dyDescent="0.2">
      <c r="A811" s="181" t="s">
        <v>647</v>
      </c>
      <c r="B811" s="153" t="s">
        <v>53</v>
      </c>
      <c r="C811" s="154">
        <v>11</v>
      </c>
      <c r="D811" s="181"/>
      <c r="E811" s="176">
        <v>363</v>
      </c>
      <c r="F811" s="225"/>
      <c r="G811" s="157"/>
      <c r="H811" s="158">
        <f>SUM(H812)</f>
        <v>1800571000</v>
      </c>
      <c r="I811" s="158">
        <f>SUM(I812)</f>
        <v>0</v>
      </c>
      <c r="J811" s="158">
        <f>SUM(J812)</f>
        <v>0</v>
      </c>
      <c r="K811" s="158">
        <f t="shared" si="90"/>
        <v>1800571000</v>
      </c>
    </row>
    <row r="812" spans="1:11" s="167" customFormat="1" x14ac:dyDescent="0.2">
      <c r="A812" s="182" t="s">
        <v>647</v>
      </c>
      <c r="B812" s="160" t="s">
        <v>53</v>
      </c>
      <c r="C812" s="161">
        <v>11</v>
      </c>
      <c r="D812" s="182" t="s">
        <v>24</v>
      </c>
      <c r="E812" s="183">
        <v>3632</v>
      </c>
      <c r="F812" s="226" t="s">
        <v>244</v>
      </c>
      <c r="G812" s="220"/>
      <c r="H812" s="222">
        <v>1800571000</v>
      </c>
      <c r="I812" s="222"/>
      <c r="J812" s="222"/>
      <c r="K812" s="222">
        <f t="shared" si="90"/>
        <v>1800571000</v>
      </c>
    </row>
    <row r="813" spans="1:11" s="243" customFormat="1" ht="45" x14ac:dyDescent="0.2">
      <c r="A813" s="354" t="s">
        <v>647</v>
      </c>
      <c r="B813" s="293" t="s">
        <v>174</v>
      </c>
      <c r="C813" s="293"/>
      <c r="D813" s="293"/>
      <c r="E813" s="294"/>
      <c r="F813" s="296" t="s">
        <v>597</v>
      </c>
      <c r="G813" s="297" t="s">
        <v>686</v>
      </c>
      <c r="H813" s="298">
        <f>H814+H817+H820</f>
        <v>146340000</v>
      </c>
      <c r="I813" s="298">
        <f t="shared" ref="I813:J813" si="96">I814+I817+I820</f>
        <v>39000000</v>
      </c>
      <c r="J813" s="298">
        <f t="shared" si="96"/>
        <v>6979479</v>
      </c>
      <c r="K813" s="298">
        <f t="shared" si="90"/>
        <v>114319479</v>
      </c>
    </row>
    <row r="814" spans="1:11" s="152" customFormat="1" x14ac:dyDescent="0.2">
      <c r="A814" s="353" t="s">
        <v>647</v>
      </c>
      <c r="B814" s="299" t="s">
        <v>174</v>
      </c>
      <c r="C814" s="282">
        <v>11</v>
      </c>
      <c r="D814" s="282"/>
      <c r="E814" s="283">
        <v>35</v>
      </c>
      <c r="F814" s="284"/>
      <c r="G814" s="285"/>
      <c r="H814" s="286">
        <f>H815</f>
        <v>60230000</v>
      </c>
      <c r="I814" s="286">
        <f>I815</f>
        <v>0</v>
      </c>
      <c r="J814" s="286">
        <f>J815</f>
        <v>6979479</v>
      </c>
      <c r="K814" s="286">
        <f t="shared" si="90"/>
        <v>67209479</v>
      </c>
    </row>
    <row r="815" spans="1:11" s="223" customFormat="1" x14ac:dyDescent="0.2">
      <c r="A815" s="181" t="s">
        <v>647</v>
      </c>
      <c r="B815" s="153" t="s">
        <v>174</v>
      </c>
      <c r="C815" s="154">
        <v>11</v>
      </c>
      <c r="D815" s="181"/>
      <c r="E815" s="156">
        <v>352</v>
      </c>
      <c r="F815" s="225"/>
      <c r="G815" s="157"/>
      <c r="H815" s="158">
        <f>SUM(H816)</f>
        <v>60230000</v>
      </c>
      <c r="I815" s="158">
        <f>SUM(I816)</f>
        <v>0</v>
      </c>
      <c r="J815" s="158">
        <f>SUM(J816)</f>
        <v>6979479</v>
      </c>
      <c r="K815" s="158">
        <f t="shared" si="90"/>
        <v>67209479</v>
      </c>
    </row>
    <row r="816" spans="1:11" s="223" customFormat="1" ht="30" x14ac:dyDescent="0.2">
      <c r="A816" s="182" t="s">
        <v>647</v>
      </c>
      <c r="B816" s="160" t="s">
        <v>174</v>
      </c>
      <c r="C816" s="161">
        <v>11</v>
      </c>
      <c r="D816" s="182" t="s">
        <v>24</v>
      </c>
      <c r="E816" s="183">
        <v>3522</v>
      </c>
      <c r="F816" s="226" t="s">
        <v>661</v>
      </c>
      <c r="G816" s="220"/>
      <c r="H816" s="340">
        <v>60230000</v>
      </c>
      <c r="I816" s="340"/>
      <c r="J816" s="340">
        <v>6979479</v>
      </c>
      <c r="K816" s="340">
        <f t="shared" si="90"/>
        <v>67209479</v>
      </c>
    </row>
    <row r="817" spans="1:11" s="223" customFormat="1" x14ac:dyDescent="0.2">
      <c r="A817" s="353" t="s">
        <v>647</v>
      </c>
      <c r="B817" s="299" t="s">
        <v>174</v>
      </c>
      <c r="C817" s="282">
        <v>11</v>
      </c>
      <c r="D817" s="282"/>
      <c r="E817" s="283">
        <v>38</v>
      </c>
      <c r="F817" s="284"/>
      <c r="G817" s="285"/>
      <c r="H817" s="286">
        <f t="shared" ref="H817:J818" si="97">H818</f>
        <v>11110000</v>
      </c>
      <c r="I817" s="286">
        <f t="shared" si="97"/>
        <v>0</v>
      </c>
      <c r="J817" s="286">
        <f t="shared" si="97"/>
        <v>0</v>
      </c>
      <c r="K817" s="286">
        <f t="shared" si="90"/>
        <v>11110000</v>
      </c>
    </row>
    <row r="818" spans="1:11" s="166" customFormat="1" x14ac:dyDescent="0.2">
      <c r="A818" s="181" t="s">
        <v>647</v>
      </c>
      <c r="B818" s="153" t="s">
        <v>174</v>
      </c>
      <c r="C818" s="154">
        <v>11</v>
      </c>
      <c r="D818" s="181"/>
      <c r="E818" s="176">
        <v>386</v>
      </c>
      <c r="F818" s="225"/>
      <c r="G818" s="157"/>
      <c r="H818" s="158">
        <f t="shared" si="97"/>
        <v>11110000</v>
      </c>
      <c r="I818" s="158">
        <f t="shared" si="97"/>
        <v>0</v>
      </c>
      <c r="J818" s="158">
        <f t="shared" si="97"/>
        <v>0</v>
      </c>
      <c r="K818" s="158">
        <f t="shared" si="90"/>
        <v>11110000</v>
      </c>
    </row>
    <row r="819" spans="1:11" s="166" customFormat="1" ht="45" x14ac:dyDescent="0.2">
      <c r="A819" s="182" t="s">
        <v>647</v>
      </c>
      <c r="B819" s="160" t="s">
        <v>174</v>
      </c>
      <c r="C819" s="161">
        <v>11</v>
      </c>
      <c r="D819" s="182" t="s">
        <v>24</v>
      </c>
      <c r="E819" s="183">
        <v>3862</v>
      </c>
      <c r="F819" s="226" t="s">
        <v>713</v>
      </c>
      <c r="G819" s="220"/>
      <c r="H819" s="244">
        <v>11110000</v>
      </c>
      <c r="I819" s="244"/>
      <c r="J819" s="244"/>
      <c r="K819" s="244">
        <f t="shared" si="90"/>
        <v>11110000</v>
      </c>
    </row>
    <row r="820" spans="1:11" s="197" customFormat="1" x14ac:dyDescent="0.2">
      <c r="A820" s="353" t="s">
        <v>647</v>
      </c>
      <c r="B820" s="299" t="s">
        <v>174</v>
      </c>
      <c r="C820" s="282">
        <v>11</v>
      </c>
      <c r="D820" s="282"/>
      <c r="E820" s="283">
        <v>51</v>
      </c>
      <c r="F820" s="284"/>
      <c r="G820" s="285"/>
      <c r="H820" s="286">
        <f t="shared" ref="H820:J820" si="98">H821</f>
        <v>75000000</v>
      </c>
      <c r="I820" s="286">
        <f t="shared" si="98"/>
        <v>39000000</v>
      </c>
      <c r="J820" s="286">
        <f t="shared" si="98"/>
        <v>0</v>
      </c>
      <c r="K820" s="286">
        <f t="shared" si="90"/>
        <v>36000000</v>
      </c>
    </row>
    <row r="821" spans="1:11" s="257" customFormat="1" x14ac:dyDescent="0.2">
      <c r="A821" s="181" t="s">
        <v>647</v>
      </c>
      <c r="B821" s="153" t="s">
        <v>174</v>
      </c>
      <c r="C821" s="154">
        <v>11</v>
      </c>
      <c r="D821" s="181"/>
      <c r="E821" s="176">
        <v>516</v>
      </c>
      <c r="F821" s="225"/>
      <c r="G821" s="157"/>
      <c r="H821" s="158">
        <f>SUM(H822)</f>
        <v>75000000</v>
      </c>
      <c r="I821" s="158">
        <f>SUM(I822)</f>
        <v>39000000</v>
      </c>
      <c r="J821" s="158">
        <f>SUM(J822)</f>
        <v>0</v>
      </c>
      <c r="K821" s="158">
        <f t="shared" si="90"/>
        <v>36000000</v>
      </c>
    </row>
    <row r="822" spans="1:11" s="257" customFormat="1" ht="30" x14ac:dyDescent="0.2">
      <c r="A822" s="182" t="s">
        <v>647</v>
      </c>
      <c r="B822" s="160" t="s">
        <v>174</v>
      </c>
      <c r="C822" s="161">
        <v>11</v>
      </c>
      <c r="D822" s="182" t="s">
        <v>24</v>
      </c>
      <c r="E822" s="183">
        <v>5163</v>
      </c>
      <c r="F822" s="226" t="s">
        <v>393</v>
      </c>
      <c r="G822" s="220"/>
      <c r="H822" s="222">
        <v>75000000</v>
      </c>
      <c r="I822" s="222">
        <v>39000000</v>
      </c>
      <c r="J822" s="222"/>
      <c r="K822" s="222">
        <f t="shared" si="90"/>
        <v>36000000</v>
      </c>
    </row>
    <row r="823" spans="1:11" s="196" customFormat="1" ht="45" x14ac:dyDescent="0.2">
      <c r="A823" s="354" t="s">
        <v>647</v>
      </c>
      <c r="B823" s="293" t="s">
        <v>106</v>
      </c>
      <c r="C823" s="293"/>
      <c r="D823" s="293"/>
      <c r="E823" s="294"/>
      <c r="F823" s="296" t="s">
        <v>95</v>
      </c>
      <c r="G823" s="297" t="s">
        <v>686</v>
      </c>
      <c r="H823" s="298">
        <f t="shared" ref="H823:J825" si="99">H824</f>
        <v>530000</v>
      </c>
      <c r="I823" s="298">
        <f t="shared" si="99"/>
        <v>0</v>
      </c>
      <c r="J823" s="298">
        <f t="shared" si="99"/>
        <v>0</v>
      </c>
      <c r="K823" s="298">
        <f t="shared" si="90"/>
        <v>530000</v>
      </c>
    </row>
    <row r="824" spans="1:11" s="257" customFormat="1" x14ac:dyDescent="0.2">
      <c r="A824" s="353" t="s">
        <v>647</v>
      </c>
      <c r="B824" s="299" t="s">
        <v>106</v>
      </c>
      <c r="C824" s="282">
        <v>11</v>
      </c>
      <c r="D824" s="282"/>
      <c r="E824" s="283">
        <v>36</v>
      </c>
      <c r="F824" s="284"/>
      <c r="G824" s="285"/>
      <c r="H824" s="286">
        <f>H825</f>
        <v>530000</v>
      </c>
      <c r="I824" s="286">
        <f>I825</f>
        <v>0</v>
      </c>
      <c r="J824" s="286">
        <f>J825</f>
        <v>0</v>
      </c>
      <c r="K824" s="286">
        <f t="shared" si="90"/>
        <v>530000</v>
      </c>
    </row>
    <row r="825" spans="1:11" s="257" customFormat="1" x14ac:dyDescent="0.2">
      <c r="A825" s="181" t="s">
        <v>647</v>
      </c>
      <c r="B825" s="153" t="s">
        <v>106</v>
      </c>
      <c r="C825" s="154">
        <v>11</v>
      </c>
      <c r="D825" s="181"/>
      <c r="E825" s="176">
        <v>362</v>
      </c>
      <c r="F825" s="225"/>
      <c r="G825" s="157"/>
      <c r="H825" s="158">
        <f t="shared" si="99"/>
        <v>530000</v>
      </c>
      <c r="I825" s="158">
        <f t="shared" si="99"/>
        <v>0</v>
      </c>
      <c r="J825" s="158">
        <f t="shared" si="99"/>
        <v>0</v>
      </c>
      <c r="K825" s="158">
        <f t="shared" si="90"/>
        <v>530000</v>
      </c>
    </row>
    <row r="826" spans="1:11" s="257" customFormat="1" ht="30" x14ac:dyDescent="0.2">
      <c r="A826" s="182" t="s">
        <v>647</v>
      </c>
      <c r="B826" s="160" t="s">
        <v>106</v>
      </c>
      <c r="C826" s="161">
        <v>11</v>
      </c>
      <c r="D826" s="182" t="s">
        <v>24</v>
      </c>
      <c r="E826" s="183">
        <v>3621</v>
      </c>
      <c r="F826" s="226" t="s">
        <v>669</v>
      </c>
      <c r="G826" s="220"/>
      <c r="H826" s="244">
        <v>530000</v>
      </c>
      <c r="I826" s="244"/>
      <c r="J826" s="244"/>
      <c r="K826" s="244">
        <f t="shared" si="90"/>
        <v>530000</v>
      </c>
    </row>
    <row r="827" spans="1:11" s="167" customFormat="1" ht="47.25" x14ac:dyDescent="0.2">
      <c r="A827" s="354" t="s">
        <v>647</v>
      </c>
      <c r="B827" s="293" t="s">
        <v>703</v>
      </c>
      <c r="C827" s="293"/>
      <c r="D827" s="293"/>
      <c r="E827" s="294"/>
      <c r="F827" s="296" t="s">
        <v>704</v>
      </c>
      <c r="G827" s="297" t="s">
        <v>686</v>
      </c>
      <c r="H827" s="298">
        <f t="shared" ref="H827:J829" si="100">H828</f>
        <v>10000</v>
      </c>
      <c r="I827" s="298">
        <f t="shared" si="100"/>
        <v>0</v>
      </c>
      <c r="J827" s="298">
        <f t="shared" si="100"/>
        <v>0</v>
      </c>
      <c r="K827" s="298">
        <f t="shared" si="90"/>
        <v>10000</v>
      </c>
    </row>
    <row r="828" spans="1:11" s="223" customFormat="1" x14ac:dyDescent="0.2">
      <c r="A828" s="353" t="s">
        <v>647</v>
      </c>
      <c r="B828" s="299" t="s">
        <v>703</v>
      </c>
      <c r="C828" s="282">
        <v>11</v>
      </c>
      <c r="D828" s="282"/>
      <c r="E828" s="283">
        <v>35</v>
      </c>
      <c r="F828" s="284"/>
      <c r="G828" s="285"/>
      <c r="H828" s="286">
        <f t="shared" si="100"/>
        <v>10000</v>
      </c>
      <c r="I828" s="286">
        <f t="shared" si="100"/>
        <v>0</v>
      </c>
      <c r="J828" s="286">
        <f t="shared" si="100"/>
        <v>0</v>
      </c>
      <c r="K828" s="286">
        <f t="shared" si="90"/>
        <v>10000</v>
      </c>
    </row>
    <row r="829" spans="1:11" s="223" customFormat="1" x14ac:dyDescent="0.2">
      <c r="A829" s="181" t="s">
        <v>647</v>
      </c>
      <c r="B829" s="153" t="s">
        <v>703</v>
      </c>
      <c r="C829" s="154">
        <v>11</v>
      </c>
      <c r="D829" s="181"/>
      <c r="E829" s="176">
        <v>352</v>
      </c>
      <c r="F829" s="225"/>
      <c r="G829" s="157"/>
      <c r="H829" s="158">
        <f t="shared" si="100"/>
        <v>10000</v>
      </c>
      <c r="I829" s="158">
        <f t="shared" si="100"/>
        <v>0</v>
      </c>
      <c r="J829" s="158">
        <f t="shared" si="100"/>
        <v>0</v>
      </c>
      <c r="K829" s="158">
        <f t="shared" si="90"/>
        <v>10000</v>
      </c>
    </row>
    <row r="830" spans="1:11" s="166" customFormat="1" ht="30" x14ac:dyDescent="0.2">
      <c r="A830" s="182" t="s">
        <v>647</v>
      </c>
      <c r="B830" s="160" t="s">
        <v>703</v>
      </c>
      <c r="C830" s="161">
        <v>11</v>
      </c>
      <c r="D830" s="182" t="s">
        <v>24</v>
      </c>
      <c r="E830" s="183">
        <v>3522</v>
      </c>
      <c r="F830" s="226" t="s">
        <v>661</v>
      </c>
      <c r="G830" s="220"/>
      <c r="H830" s="244">
        <v>10000</v>
      </c>
      <c r="I830" s="244"/>
      <c r="J830" s="244"/>
      <c r="K830" s="244">
        <f t="shared" si="90"/>
        <v>10000</v>
      </c>
    </row>
    <row r="831" spans="1:11" s="166" customFormat="1" ht="45" x14ac:dyDescent="0.2">
      <c r="A831" s="354" t="s">
        <v>647</v>
      </c>
      <c r="B831" s="293" t="s">
        <v>108</v>
      </c>
      <c r="C831" s="293"/>
      <c r="D831" s="293"/>
      <c r="E831" s="294"/>
      <c r="F831" s="296" t="s">
        <v>595</v>
      </c>
      <c r="G831" s="297" t="s">
        <v>686</v>
      </c>
      <c r="H831" s="298">
        <f t="shared" ref="H831:J832" si="101">H832</f>
        <v>220000000</v>
      </c>
      <c r="I831" s="298">
        <f t="shared" si="101"/>
        <v>0</v>
      </c>
      <c r="J831" s="298">
        <f t="shared" si="101"/>
        <v>26000000</v>
      </c>
      <c r="K831" s="298">
        <f t="shared" si="90"/>
        <v>246000000</v>
      </c>
    </row>
    <row r="832" spans="1:11" s="223" customFormat="1" x14ac:dyDescent="0.2">
      <c r="A832" s="353" t="s">
        <v>647</v>
      </c>
      <c r="B832" s="299" t="s">
        <v>108</v>
      </c>
      <c r="C832" s="282">
        <v>11</v>
      </c>
      <c r="D832" s="282"/>
      <c r="E832" s="283">
        <v>35</v>
      </c>
      <c r="F832" s="284"/>
      <c r="G832" s="285"/>
      <c r="H832" s="286">
        <f t="shared" si="101"/>
        <v>220000000</v>
      </c>
      <c r="I832" s="286">
        <f t="shared" si="101"/>
        <v>0</v>
      </c>
      <c r="J832" s="286">
        <f t="shared" si="101"/>
        <v>26000000</v>
      </c>
      <c r="K832" s="286">
        <f t="shared" si="90"/>
        <v>246000000</v>
      </c>
    </row>
    <row r="833" spans="1:11" s="223" customFormat="1" x14ac:dyDescent="0.2">
      <c r="A833" s="181" t="s">
        <v>647</v>
      </c>
      <c r="B833" s="153" t="s">
        <v>108</v>
      </c>
      <c r="C833" s="154">
        <v>11</v>
      </c>
      <c r="D833" s="181"/>
      <c r="E833" s="156">
        <v>352</v>
      </c>
      <c r="F833" s="225"/>
      <c r="G833" s="157"/>
      <c r="H833" s="158">
        <f>SUM(H834)</f>
        <v>220000000</v>
      </c>
      <c r="I833" s="158">
        <f>SUM(I834)</f>
        <v>0</v>
      </c>
      <c r="J833" s="158">
        <f>SUM(J834)</f>
        <v>26000000</v>
      </c>
      <c r="K833" s="158">
        <f t="shared" si="90"/>
        <v>246000000</v>
      </c>
    </row>
    <row r="834" spans="1:11" s="166" customFormat="1" ht="30" x14ac:dyDescent="0.2">
      <c r="A834" s="182" t="s">
        <v>647</v>
      </c>
      <c r="B834" s="160" t="s">
        <v>108</v>
      </c>
      <c r="C834" s="161">
        <v>11</v>
      </c>
      <c r="D834" s="182" t="s">
        <v>24</v>
      </c>
      <c r="E834" s="163">
        <v>3522</v>
      </c>
      <c r="F834" s="226" t="s">
        <v>661</v>
      </c>
      <c r="G834" s="220"/>
      <c r="H834" s="244">
        <v>220000000</v>
      </c>
      <c r="I834" s="244"/>
      <c r="J834" s="244">
        <v>26000000</v>
      </c>
      <c r="K834" s="244">
        <f t="shared" si="90"/>
        <v>246000000</v>
      </c>
    </row>
    <row r="835" spans="1:11" s="166" customFormat="1" ht="47.25" x14ac:dyDescent="0.2">
      <c r="A835" s="305" t="s">
        <v>647</v>
      </c>
      <c r="B835" s="292" t="s">
        <v>678</v>
      </c>
      <c r="C835" s="293"/>
      <c r="D835" s="305"/>
      <c r="E835" s="295"/>
      <c r="F835" s="306" t="s">
        <v>656</v>
      </c>
      <c r="G835" s="297" t="s">
        <v>686</v>
      </c>
      <c r="H835" s="298">
        <f>H836+H842+H846+H849+H853+H856</f>
        <v>10033000</v>
      </c>
      <c r="I835" s="298">
        <f t="shared" ref="I835:J835" si="102">I836+I842+I846+I849+I853+I856</f>
        <v>10000</v>
      </c>
      <c r="J835" s="298">
        <f t="shared" si="102"/>
        <v>9050000</v>
      </c>
      <c r="K835" s="298">
        <f t="shared" si="90"/>
        <v>19073000</v>
      </c>
    </row>
    <row r="836" spans="1:11" s="223" customFormat="1" x14ac:dyDescent="0.2">
      <c r="A836" s="353" t="s">
        <v>647</v>
      </c>
      <c r="B836" s="299" t="s">
        <v>678</v>
      </c>
      <c r="C836" s="282">
        <v>12</v>
      </c>
      <c r="D836" s="328"/>
      <c r="E836" s="283">
        <v>32</v>
      </c>
      <c r="F836" s="284"/>
      <c r="G836" s="285"/>
      <c r="H836" s="286">
        <f>H840+H837</f>
        <v>30000</v>
      </c>
      <c r="I836" s="286">
        <f t="shared" ref="I836:J836" si="103">I840+I837</f>
        <v>10000</v>
      </c>
      <c r="J836" s="286">
        <f t="shared" si="103"/>
        <v>10000</v>
      </c>
      <c r="K836" s="286">
        <f t="shared" si="90"/>
        <v>30000</v>
      </c>
    </row>
    <row r="837" spans="1:11" s="152" customFormat="1" x14ac:dyDescent="0.2">
      <c r="A837" s="238" t="s">
        <v>647</v>
      </c>
      <c r="B837" s="247" t="s">
        <v>678</v>
      </c>
      <c r="C837" s="154">
        <v>12</v>
      </c>
      <c r="D837" s="181"/>
      <c r="E837" s="156">
        <v>321</v>
      </c>
      <c r="F837" s="225"/>
      <c r="G837" s="157"/>
      <c r="H837" s="158">
        <f>SUM(H838:H839)</f>
        <v>0</v>
      </c>
      <c r="I837" s="158">
        <f t="shared" ref="I837:J837" si="104">SUM(I838:I839)</f>
        <v>0</v>
      </c>
      <c r="J837" s="158">
        <f t="shared" si="104"/>
        <v>10000</v>
      </c>
      <c r="K837" s="158">
        <f t="shared" si="90"/>
        <v>10000</v>
      </c>
    </row>
    <row r="838" spans="1:11" s="223" customFormat="1" ht="15" x14ac:dyDescent="0.2">
      <c r="A838" s="182" t="s">
        <v>647</v>
      </c>
      <c r="B838" s="160" t="s">
        <v>678</v>
      </c>
      <c r="C838" s="161">
        <v>12</v>
      </c>
      <c r="D838" s="182" t="s">
        <v>24</v>
      </c>
      <c r="E838" s="163">
        <v>3211</v>
      </c>
      <c r="F838" s="226" t="s">
        <v>110</v>
      </c>
      <c r="G838" s="220"/>
      <c r="H838" s="244"/>
      <c r="I838" s="244"/>
      <c r="J838" s="244">
        <v>5000</v>
      </c>
      <c r="K838" s="244">
        <f t="shared" si="90"/>
        <v>5000</v>
      </c>
    </row>
    <row r="839" spans="1:11" s="223" customFormat="1" ht="15" x14ac:dyDescent="0.2">
      <c r="A839" s="182" t="s">
        <v>647</v>
      </c>
      <c r="B839" s="160" t="s">
        <v>678</v>
      </c>
      <c r="C839" s="161">
        <v>12</v>
      </c>
      <c r="D839" s="182" t="s">
        <v>24</v>
      </c>
      <c r="E839" s="163">
        <v>3213</v>
      </c>
      <c r="F839" s="226" t="s">
        <v>112</v>
      </c>
      <c r="G839" s="220"/>
      <c r="H839" s="244"/>
      <c r="I839" s="244"/>
      <c r="J839" s="244">
        <v>5000</v>
      </c>
      <c r="K839" s="244">
        <f t="shared" si="90"/>
        <v>5000</v>
      </c>
    </row>
    <row r="840" spans="1:11" s="223" customFormat="1" x14ac:dyDescent="0.2">
      <c r="A840" s="238" t="s">
        <v>647</v>
      </c>
      <c r="B840" s="247" t="s">
        <v>678</v>
      </c>
      <c r="C840" s="154">
        <v>12</v>
      </c>
      <c r="D840" s="181"/>
      <c r="E840" s="156">
        <v>323</v>
      </c>
      <c r="F840" s="225"/>
      <c r="G840" s="157"/>
      <c r="H840" s="158">
        <f t="shared" ref="H840:J840" si="105">H841</f>
        <v>30000</v>
      </c>
      <c r="I840" s="158">
        <f t="shared" si="105"/>
        <v>10000</v>
      </c>
      <c r="J840" s="158">
        <f t="shared" si="105"/>
        <v>0</v>
      </c>
      <c r="K840" s="158">
        <f t="shared" ref="K840:K903" si="106">H840-I840+J840</f>
        <v>20000</v>
      </c>
    </row>
    <row r="841" spans="1:11" s="152" customFormat="1" x14ac:dyDescent="0.2">
      <c r="A841" s="182" t="s">
        <v>647</v>
      </c>
      <c r="B841" s="160" t="s">
        <v>678</v>
      </c>
      <c r="C841" s="161">
        <v>12</v>
      </c>
      <c r="D841" s="182" t="s">
        <v>18</v>
      </c>
      <c r="E841" s="163">
        <v>3237</v>
      </c>
      <c r="F841" s="226" t="s">
        <v>36</v>
      </c>
      <c r="G841" s="220"/>
      <c r="H841" s="244">
        <v>30000</v>
      </c>
      <c r="I841" s="244">
        <v>10000</v>
      </c>
      <c r="J841" s="244"/>
      <c r="K841" s="244">
        <f t="shared" si="106"/>
        <v>20000</v>
      </c>
    </row>
    <row r="842" spans="1:11" s="152" customFormat="1" x14ac:dyDescent="0.2">
      <c r="A842" s="353" t="s">
        <v>647</v>
      </c>
      <c r="B842" s="299" t="s">
        <v>678</v>
      </c>
      <c r="C842" s="282">
        <v>51</v>
      </c>
      <c r="D842" s="282"/>
      <c r="E842" s="283">
        <v>32</v>
      </c>
      <c r="F842" s="284"/>
      <c r="G842" s="285"/>
      <c r="H842" s="286">
        <f>H843</f>
        <v>0</v>
      </c>
      <c r="I842" s="286">
        <f t="shared" ref="I842:J842" si="107">I843</f>
        <v>0</v>
      </c>
      <c r="J842" s="286">
        <f t="shared" si="107"/>
        <v>40000</v>
      </c>
      <c r="K842" s="286">
        <f t="shared" si="106"/>
        <v>40000</v>
      </c>
    </row>
    <row r="843" spans="1:11" s="152" customFormat="1" x14ac:dyDescent="0.2">
      <c r="A843" s="181" t="s">
        <v>647</v>
      </c>
      <c r="B843" s="153" t="s">
        <v>678</v>
      </c>
      <c r="C843" s="154">
        <v>51</v>
      </c>
      <c r="D843" s="155"/>
      <c r="E843" s="156">
        <v>321</v>
      </c>
      <c r="F843" s="225"/>
      <c r="G843" s="157"/>
      <c r="H843" s="158">
        <f>SUM(H844:H845)</f>
        <v>0</v>
      </c>
      <c r="I843" s="158">
        <f t="shared" ref="I843:J843" si="108">SUM(I844:I845)</f>
        <v>0</v>
      </c>
      <c r="J843" s="158">
        <f t="shared" si="108"/>
        <v>40000</v>
      </c>
      <c r="K843" s="158">
        <f t="shared" si="106"/>
        <v>40000</v>
      </c>
    </row>
    <row r="844" spans="1:11" s="223" customFormat="1" ht="15" x14ac:dyDescent="0.2">
      <c r="A844" s="182" t="s">
        <v>647</v>
      </c>
      <c r="B844" s="160" t="s">
        <v>678</v>
      </c>
      <c r="C844" s="161">
        <v>51</v>
      </c>
      <c r="D844" s="162" t="s">
        <v>24</v>
      </c>
      <c r="E844" s="163">
        <v>3211</v>
      </c>
      <c r="F844" s="226" t="s">
        <v>110</v>
      </c>
      <c r="G844" s="220"/>
      <c r="H844" s="244"/>
      <c r="I844" s="244"/>
      <c r="J844" s="244">
        <v>20000</v>
      </c>
      <c r="K844" s="244">
        <f t="shared" si="106"/>
        <v>20000</v>
      </c>
    </row>
    <row r="845" spans="1:11" s="152" customFormat="1" x14ac:dyDescent="0.2">
      <c r="A845" s="182" t="s">
        <v>647</v>
      </c>
      <c r="B845" s="160" t="s">
        <v>678</v>
      </c>
      <c r="C845" s="161">
        <v>51</v>
      </c>
      <c r="D845" s="162" t="s">
        <v>24</v>
      </c>
      <c r="E845" s="163">
        <v>3213</v>
      </c>
      <c r="F845" s="226" t="s">
        <v>112</v>
      </c>
      <c r="G845" s="220"/>
      <c r="H845" s="244"/>
      <c r="I845" s="244"/>
      <c r="J845" s="244">
        <v>20000</v>
      </c>
      <c r="K845" s="244">
        <f t="shared" si="106"/>
        <v>20000</v>
      </c>
    </row>
    <row r="846" spans="1:11" s="223" customFormat="1" x14ac:dyDescent="0.2">
      <c r="A846" s="353" t="s">
        <v>647</v>
      </c>
      <c r="B846" s="299" t="s">
        <v>678</v>
      </c>
      <c r="C846" s="282">
        <v>51</v>
      </c>
      <c r="D846" s="282"/>
      <c r="E846" s="283">
        <v>35</v>
      </c>
      <c r="F846" s="284"/>
      <c r="G846" s="285"/>
      <c r="H846" s="286">
        <f t="shared" ref="H846:J847" si="109">H847</f>
        <v>1000</v>
      </c>
      <c r="I846" s="286">
        <f t="shared" si="109"/>
        <v>0</v>
      </c>
      <c r="J846" s="286">
        <f t="shared" si="109"/>
        <v>0</v>
      </c>
      <c r="K846" s="286">
        <f t="shared" si="106"/>
        <v>1000</v>
      </c>
    </row>
    <row r="847" spans="1:11" s="152" customFormat="1" x14ac:dyDescent="0.2">
      <c r="A847" s="238" t="s">
        <v>647</v>
      </c>
      <c r="B847" s="247" t="s">
        <v>678</v>
      </c>
      <c r="C847" s="237">
        <v>51</v>
      </c>
      <c r="D847" s="238"/>
      <c r="E847" s="239">
        <v>353</v>
      </c>
      <c r="F847" s="240"/>
      <c r="G847" s="241"/>
      <c r="H847" s="246">
        <f t="shared" si="109"/>
        <v>1000</v>
      </c>
      <c r="I847" s="246">
        <f t="shared" si="109"/>
        <v>0</v>
      </c>
      <c r="J847" s="246">
        <f t="shared" si="109"/>
        <v>0</v>
      </c>
      <c r="K847" s="246">
        <f t="shared" si="106"/>
        <v>1000</v>
      </c>
    </row>
    <row r="848" spans="1:11" s="152" customFormat="1" ht="45" x14ac:dyDescent="0.2">
      <c r="A848" s="182" t="s">
        <v>647</v>
      </c>
      <c r="B848" s="160" t="s">
        <v>678</v>
      </c>
      <c r="C848" s="161">
        <v>51</v>
      </c>
      <c r="D848" s="182" t="s">
        <v>24</v>
      </c>
      <c r="E848" s="163">
        <v>3531</v>
      </c>
      <c r="F848" s="226" t="s">
        <v>662</v>
      </c>
      <c r="G848" s="220"/>
      <c r="H848" s="244">
        <v>1000</v>
      </c>
      <c r="I848" s="244"/>
      <c r="J848" s="244"/>
      <c r="K848" s="244">
        <f t="shared" si="106"/>
        <v>1000</v>
      </c>
    </row>
    <row r="849" spans="1:11" s="152" customFormat="1" x14ac:dyDescent="0.2">
      <c r="A849" s="353" t="s">
        <v>647</v>
      </c>
      <c r="B849" s="299" t="s">
        <v>678</v>
      </c>
      <c r="C849" s="282">
        <v>51</v>
      </c>
      <c r="D849" s="282"/>
      <c r="E849" s="283">
        <v>36</v>
      </c>
      <c r="F849" s="284"/>
      <c r="G849" s="285"/>
      <c r="H849" s="286">
        <f>H850</f>
        <v>10001000</v>
      </c>
      <c r="I849" s="286">
        <f>I850</f>
        <v>0</v>
      </c>
      <c r="J849" s="286">
        <f>J850</f>
        <v>0</v>
      </c>
      <c r="K849" s="286">
        <f t="shared" si="106"/>
        <v>10001000</v>
      </c>
    </row>
    <row r="850" spans="1:11" s="223" customFormat="1" x14ac:dyDescent="0.2">
      <c r="A850" s="238" t="s">
        <v>647</v>
      </c>
      <c r="B850" s="247" t="s">
        <v>678</v>
      </c>
      <c r="C850" s="154">
        <v>51</v>
      </c>
      <c r="D850" s="181"/>
      <c r="E850" s="156">
        <v>368</v>
      </c>
      <c r="F850" s="225"/>
      <c r="G850" s="157"/>
      <c r="H850" s="158">
        <f>H852+H851</f>
        <v>10001000</v>
      </c>
      <c r="I850" s="158">
        <f>I852+I851</f>
        <v>0</v>
      </c>
      <c r="J850" s="158">
        <f>J852+J851</f>
        <v>0</v>
      </c>
      <c r="K850" s="158">
        <f t="shared" si="106"/>
        <v>10001000</v>
      </c>
    </row>
    <row r="851" spans="1:11" s="152" customFormat="1" ht="30" x14ac:dyDescent="0.2">
      <c r="A851" s="182" t="s">
        <v>647</v>
      </c>
      <c r="B851" s="160" t="s">
        <v>678</v>
      </c>
      <c r="C851" s="161">
        <v>51</v>
      </c>
      <c r="D851" s="182" t="s">
        <v>24</v>
      </c>
      <c r="E851" s="163">
        <v>3681</v>
      </c>
      <c r="F851" s="226" t="s">
        <v>625</v>
      </c>
      <c r="G851" s="164"/>
      <c r="H851" s="244">
        <v>1000</v>
      </c>
      <c r="I851" s="244"/>
      <c r="J851" s="244"/>
      <c r="K851" s="244">
        <f t="shared" si="106"/>
        <v>1000</v>
      </c>
    </row>
    <row r="852" spans="1:11" s="223" customFormat="1" ht="30" x14ac:dyDescent="0.2">
      <c r="A852" s="182" t="s">
        <v>647</v>
      </c>
      <c r="B852" s="160" t="s">
        <v>678</v>
      </c>
      <c r="C852" s="161">
        <v>51</v>
      </c>
      <c r="D852" s="182" t="s">
        <v>24</v>
      </c>
      <c r="E852" s="163">
        <v>3682</v>
      </c>
      <c r="F852" s="226" t="s">
        <v>620</v>
      </c>
      <c r="G852" s="164"/>
      <c r="H852" s="244">
        <v>10000000</v>
      </c>
      <c r="I852" s="244"/>
      <c r="J852" s="244"/>
      <c r="K852" s="244">
        <f t="shared" si="106"/>
        <v>10000000</v>
      </c>
    </row>
    <row r="853" spans="1:11" s="152" customFormat="1" x14ac:dyDescent="0.2">
      <c r="A853" s="353" t="s">
        <v>647</v>
      </c>
      <c r="B853" s="299" t="s">
        <v>678</v>
      </c>
      <c r="C853" s="282">
        <v>51</v>
      </c>
      <c r="D853" s="282"/>
      <c r="E853" s="283">
        <v>38</v>
      </c>
      <c r="F853" s="284"/>
      <c r="G853" s="285"/>
      <c r="H853" s="286">
        <f t="shared" ref="H853:J854" si="110">H854</f>
        <v>1000</v>
      </c>
      <c r="I853" s="286">
        <f t="shared" si="110"/>
        <v>0</v>
      </c>
      <c r="J853" s="286">
        <f t="shared" si="110"/>
        <v>0</v>
      </c>
      <c r="K853" s="286">
        <f t="shared" si="106"/>
        <v>1000</v>
      </c>
    </row>
    <row r="854" spans="1:11" s="152" customFormat="1" x14ac:dyDescent="0.2">
      <c r="A854" s="238" t="s">
        <v>647</v>
      </c>
      <c r="B854" s="247" t="s">
        <v>678</v>
      </c>
      <c r="C854" s="154">
        <v>51</v>
      </c>
      <c r="D854" s="181"/>
      <c r="E854" s="156">
        <v>386</v>
      </c>
      <c r="F854" s="225"/>
      <c r="G854" s="157"/>
      <c r="H854" s="158">
        <f t="shared" si="110"/>
        <v>1000</v>
      </c>
      <c r="I854" s="158">
        <f t="shared" si="110"/>
        <v>0</v>
      </c>
      <c r="J854" s="158">
        <f t="shared" si="110"/>
        <v>0</v>
      </c>
      <c r="K854" s="158">
        <f t="shared" si="106"/>
        <v>1000</v>
      </c>
    </row>
    <row r="855" spans="1:11" s="152" customFormat="1" x14ac:dyDescent="0.2">
      <c r="A855" s="250" t="s">
        <v>647</v>
      </c>
      <c r="B855" s="216" t="s">
        <v>678</v>
      </c>
      <c r="C855" s="217">
        <v>51</v>
      </c>
      <c r="D855" s="249" t="s">
        <v>24</v>
      </c>
      <c r="E855" s="219">
        <v>3864</v>
      </c>
      <c r="F855" s="229" t="s">
        <v>663</v>
      </c>
      <c r="G855" s="220"/>
      <c r="H855" s="244">
        <v>1000</v>
      </c>
      <c r="I855" s="244"/>
      <c r="J855" s="244"/>
      <c r="K855" s="244">
        <f t="shared" si="106"/>
        <v>1000</v>
      </c>
    </row>
    <row r="856" spans="1:11" s="223" customFormat="1" x14ac:dyDescent="0.2">
      <c r="A856" s="353" t="s">
        <v>647</v>
      </c>
      <c r="B856" s="299" t="s">
        <v>678</v>
      </c>
      <c r="C856" s="282">
        <v>559</v>
      </c>
      <c r="D856" s="282"/>
      <c r="E856" s="283">
        <v>36</v>
      </c>
      <c r="F856" s="284"/>
      <c r="G856" s="285"/>
      <c r="H856" s="286">
        <f>H857</f>
        <v>0</v>
      </c>
      <c r="I856" s="286">
        <f t="shared" ref="I856:J857" si="111">I857</f>
        <v>0</v>
      </c>
      <c r="J856" s="286">
        <f t="shared" si="111"/>
        <v>9000000</v>
      </c>
      <c r="K856" s="286">
        <f t="shared" si="106"/>
        <v>9000000</v>
      </c>
    </row>
    <row r="857" spans="1:11" s="152" customFormat="1" x14ac:dyDescent="0.2">
      <c r="A857" s="238" t="s">
        <v>647</v>
      </c>
      <c r="B857" s="247" t="s">
        <v>678</v>
      </c>
      <c r="C857" s="154">
        <v>559</v>
      </c>
      <c r="D857" s="181"/>
      <c r="E857" s="156">
        <v>368</v>
      </c>
      <c r="F857" s="225"/>
      <c r="G857" s="157"/>
      <c r="H857" s="158">
        <f>H858</f>
        <v>0</v>
      </c>
      <c r="I857" s="158">
        <f t="shared" si="111"/>
        <v>0</v>
      </c>
      <c r="J857" s="158">
        <f t="shared" si="111"/>
        <v>9000000</v>
      </c>
      <c r="K857" s="158">
        <f t="shared" si="106"/>
        <v>9000000</v>
      </c>
    </row>
    <row r="858" spans="1:11" s="223" customFormat="1" ht="30" x14ac:dyDescent="0.2">
      <c r="A858" s="250" t="s">
        <v>647</v>
      </c>
      <c r="B858" s="216" t="s">
        <v>678</v>
      </c>
      <c r="C858" s="217">
        <v>559</v>
      </c>
      <c r="D858" s="249" t="s">
        <v>24</v>
      </c>
      <c r="E858" s="219">
        <v>3682</v>
      </c>
      <c r="F858" s="229" t="s">
        <v>620</v>
      </c>
      <c r="G858" s="220"/>
      <c r="H858" s="244"/>
      <c r="I858" s="244"/>
      <c r="J858" s="244">
        <v>9000000</v>
      </c>
      <c r="K858" s="244">
        <f t="shared" si="106"/>
        <v>9000000</v>
      </c>
    </row>
    <row r="859" spans="1:11" s="152" customFormat="1" ht="45" x14ac:dyDescent="0.2">
      <c r="A859" s="305" t="s">
        <v>647</v>
      </c>
      <c r="B859" s="292" t="s">
        <v>674</v>
      </c>
      <c r="C859" s="293"/>
      <c r="D859" s="305"/>
      <c r="E859" s="295"/>
      <c r="F859" s="306" t="s">
        <v>664</v>
      </c>
      <c r="G859" s="297" t="s">
        <v>686</v>
      </c>
      <c r="H859" s="298">
        <f>H860+H863+H866</f>
        <v>15450000</v>
      </c>
      <c r="I859" s="298">
        <f>I860+I863+I866</f>
        <v>14195300</v>
      </c>
      <c r="J859" s="298">
        <f>J860+J863+J866</f>
        <v>0</v>
      </c>
      <c r="K859" s="298">
        <f t="shared" si="106"/>
        <v>1254700</v>
      </c>
    </row>
    <row r="860" spans="1:11" s="152" customFormat="1" x14ac:dyDescent="0.2">
      <c r="A860" s="353" t="s">
        <v>647</v>
      </c>
      <c r="B860" s="299" t="s">
        <v>674</v>
      </c>
      <c r="C860" s="282">
        <v>81</v>
      </c>
      <c r="D860" s="282"/>
      <c r="E860" s="283">
        <v>32</v>
      </c>
      <c r="F860" s="284"/>
      <c r="G860" s="285"/>
      <c r="H860" s="286">
        <f t="shared" ref="H860:J861" si="112">H861</f>
        <v>2500000</v>
      </c>
      <c r="I860" s="286">
        <f t="shared" si="112"/>
        <v>1499700</v>
      </c>
      <c r="J860" s="286">
        <f t="shared" si="112"/>
        <v>0</v>
      </c>
      <c r="K860" s="286">
        <f t="shared" si="106"/>
        <v>1000300</v>
      </c>
    </row>
    <row r="861" spans="1:11" s="152" customFormat="1" x14ac:dyDescent="0.2">
      <c r="A861" s="238" t="s">
        <v>647</v>
      </c>
      <c r="B861" s="247" t="s">
        <v>674</v>
      </c>
      <c r="C861" s="154">
        <v>81</v>
      </c>
      <c r="D861" s="181"/>
      <c r="E861" s="156">
        <v>323</v>
      </c>
      <c r="F861" s="225"/>
      <c r="G861" s="157"/>
      <c r="H861" s="158">
        <f t="shared" si="112"/>
        <v>2500000</v>
      </c>
      <c r="I861" s="158">
        <f t="shared" si="112"/>
        <v>1499700</v>
      </c>
      <c r="J861" s="158">
        <f t="shared" si="112"/>
        <v>0</v>
      </c>
      <c r="K861" s="158">
        <f t="shared" si="106"/>
        <v>1000300</v>
      </c>
    </row>
    <row r="862" spans="1:11" s="223" customFormat="1" ht="15" x14ac:dyDescent="0.2">
      <c r="A862" s="182" t="s">
        <v>647</v>
      </c>
      <c r="B862" s="160" t="s">
        <v>674</v>
      </c>
      <c r="C862" s="161">
        <v>81</v>
      </c>
      <c r="D862" s="182" t="s">
        <v>24</v>
      </c>
      <c r="E862" s="163">
        <v>3237</v>
      </c>
      <c r="F862" s="226" t="s">
        <v>36</v>
      </c>
      <c r="G862" s="220"/>
      <c r="H862" s="244">
        <v>2500000</v>
      </c>
      <c r="I862" s="244">
        <v>1499700</v>
      </c>
      <c r="J862" s="244"/>
      <c r="K862" s="244">
        <f t="shared" si="106"/>
        <v>1000300</v>
      </c>
    </row>
    <row r="863" spans="1:11" s="152" customFormat="1" x14ac:dyDescent="0.2">
      <c r="A863" s="353" t="s">
        <v>647</v>
      </c>
      <c r="B863" s="299" t="s">
        <v>674</v>
      </c>
      <c r="C863" s="282">
        <v>81</v>
      </c>
      <c r="D863" s="282"/>
      <c r="E863" s="283">
        <v>36</v>
      </c>
      <c r="F863" s="284"/>
      <c r="G863" s="285"/>
      <c r="H863" s="286">
        <f t="shared" ref="H863:J872" si="113">H864</f>
        <v>8205000</v>
      </c>
      <c r="I863" s="286">
        <f t="shared" si="113"/>
        <v>8205000</v>
      </c>
      <c r="J863" s="286">
        <f t="shared" si="113"/>
        <v>0</v>
      </c>
      <c r="K863" s="286">
        <f t="shared" si="106"/>
        <v>0</v>
      </c>
    </row>
    <row r="864" spans="1:11" s="152" customFormat="1" x14ac:dyDescent="0.2">
      <c r="A864" s="238" t="s">
        <v>647</v>
      </c>
      <c r="B864" s="247" t="s">
        <v>674</v>
      </c>
      <c r="C864" s="154">
        <v>81</v>
      </c>
      <c r="D864" s="181"/>
      <c r="E864" s="156">
        <v>363</v>
      </c>
      <c r="F864" s="225"/>
      <c r="G864" s="157"/>
      <c r="H864" s="158">
        <f t="shared" si="113"/>
        <v>8205000</v>
      </c>
      <c r="I864" s="158">
        <f t="shared" si="113"/>
        <v>8205000</v>
      </c>
      <c r="J864" s="158">
        <f t="shared" si="113"/>
        <v>0</v>
      </c>
      <c r="K864" s="158">
        <f t="shared" si="106"/>
        <v>0</v>
      </c>
    </row>
    <row r="865" spans="1:11" s="152" customFormat="1" x14ac:dyDescent="0.2">
      <c r="A865" s="182" t="s">
        <v>647</v>
      </c>
      <c r="B865" s="160" t="s">
        <v>674</v>
      </c>
      <c r="C865" s="161">
        <v>81</v>
      </c>
      <c r="D865" s="182" t="s">
        <v>24</v>
      </c>
      <c r="E865" s="163">
        <v>3632</v>
      </c>
      <c r="F865" s="226" t="s">
        <v>244</v>
      </c>
      <c r="G865" s="220"/>
      <c r="H865" s="244">
        <v>8205000</v>
      </c>
      <c r="I865" s="244">
        <v>8205000</v>
      </c>
      <c r="J865" s="244"/>
      <c r="K865" s="244">
        <f t="shared" si="106"/>
        <v>0</v>
      </c>
    </row>
    <row r="866" spans="1:11" s="223" customFormat="1" x14ac:dyDescent="0.2">
      <c r="A866" s="353" t="s">
        <v>647</v>
      </c>
      <c r="B866" s="299" t="s">
        <v>674</v>
      </c>
      <c r="C866" s="282">
        <v>81</v>
      </c>
      <c r="D866" s="282"/>
      <c r="E866" s="283">
        <v>42</v>
      </c>
      <c r="F866" s="284"/>
      <c r="G866" s="285"/>
      <c r="H866" s="286">
        <f>H867+H872</f>
        <v>4745000</v>
      </c>
      <c r="I866" s="286">
        <f>I867+I872</f>
        <v>4490600</v>
      </c>
      <c r="J866" s="286">
        <f>J867+J872</f>
        <v>0</v>
      </c>
      <c r="K866" s="286">
        <f t="shared" si="106"/>
        <v>254400</v>
      </c>
    </row>
    <row r="867" spans="1:11" s="152" customFormat="1" x14ac:dyDescent="0.2">
      <c r="A867" s="238" t="s">
        <v>647</v>
      </c>
      <c r="B867" s="247" t="s">
        <v>674</v>
      </c>
      <c r="C867" s="154">
        <v>81</v>
      </c>
      <c r="D867" s="181"/>
      <c r="E867" s="156">
        <v>422</v>
      </c>
      <c r="F867" s="225"/>
      <c r="G867" s="157"/>
      <c r="H867" s="158">
        <f>SUM(H868:H871)</f>
        <v>1670000</v>
      </c>
      <c r="I867" s="158">
        <f>SUM(I868:I871)</f>
        <v>1415600</v>
      </c>
      <c r="J867" s="158">
        <f>SUM(J868:J871)</f>
        <v>0</v>
      </c>
      <c r="K867" s="158">
        <f t="shared" si="106"/>
        <v>254400</v>
      </c>
    </row>
    <row r="868" spans="1:11" s="223" customFormat="1" ht="15" x14ac:dyDescent="0.2">
      <c r="A868" s="182" t="s">
        <v>647</v>
      </c>
      <c r="B868" s="160" t="s">
        <v>674</v>
      </c>
      <c r="C868" s="161">
        <v>81</v>
      </c>
      <c r="D868" s="182" t="s">
        <v>24</v>
      </c>
      <c r="E868" s="163">
        <v>4221</v>
      </c>
      <c r="F868" s="226" t="s">
        <v>129</v>
      </c>
      <c r="G868" s="220"/>
      <c r="H868" s="244">
        <v>50000</v>
      </c>
      <c r="I868" s="244"/>
      <c r="J868" s="244"/>
      <c r="K868" s="244">
        <f t="shared" si="106"/>
        <v>50000</v>
      </c>
    </row>
    <row r="869" spans="1:11" s="152" customFormat="1" x14ac:dyDescent="0.2">
      <c r="A869" s="182" t="s">
        <v>647</v>
      </c>
      <c r="B869" s="160" t="s">
        <v>674</v>
      </c>
      <c r="C869" s="161">
        <v>81</v>
      </c>
      <c r="D869" s="182" t="s">
        <v>24</v>
      </c>
      <c r="E869" s="163">
        <v>4222</v>
      </c>
      <c r="F869" s="226" t="s">
        <v>130</v>
      </c>
      <c r="G869" s="220"/>
      <c r="H869" s="244">
        <v>20000</v>
      </c>
      <c r="I869" s="244"/>
      <c r="J869" s="244"/>
      <c r="K869" s="244">
        <f t="shared" si="106"/>
        <v>20000</v>
      </c>
    </row>
    <row r="870" spans="1:11" s="152" customFormat="1" x14ac:dyDescent="0.2">
      <c r="A870" s="182" t="s">
        <v>647</v>
      </c>
      <c r="B870" s="160" t="s">
        <v>674</v>
      </c>
      <c r="C870" s="161">
        <v>81</v>
      </c>
      <c r="D870" s="182" t="s">
        <v>24</v>
      </c>
      <c r="E870" s="163">
        <v>4225</v>
      </c>
      <c r="F870" s="226" t="s">
        <v>134</v>
      </c>
      <c r="G870" s="220"/>
      <c r="H870" s="244">
        <v>1500000</v>
      </c>
      <c r="I870" s="244">
        <v>1318300</v>
      </c>
      <c r="J870" s="244"/>
      <c r="K870" s="244">
        <f t="shared" si="106"/>
        <v>181700</v>
      </c>
    </row>
    <row r="871" spans="1:11" s="223" customFormat="1" ht="15" x14ac:dyDescent="0.2">
      <c r="A871" s="182" t="s">
        <v>647</v>
      </c>
      <c r="B871" s="160" t="s">
        <v>674</v>
      </c>
      <c r="C871" s="161">
        <v>81</v>
      </c>
      <c r="D871" s="182" t="s">
        <v>24</v>
      </c>
      <c r="E871" s="163">
        <v>4227</v>
      </c>
      <c r="F871" s="226" t="s">
        <v>132</v>
      </c>
      <c r="G871" s="220"/>
      <c r="H871" s="244">
        <v>100000</v>
      </c>
      <c r="I871" s="244">
        <v>97300</v>
      </c>
      <c r="J871" s="244"/>
      <c r="K871" s="244">
        <f t="shared" si="106"/>
        <v>2700</v>
      </c>
    </row>
    <row r="872" spans="1:11" s="152" customFormat="1" x14ac:dyDescent="0.2">
      <c r="A872" s="238" t="s">
        <v>647</v>
      </c>
      <c r="B872" s="247" t="s">
        <v>674</v>
      </c>
      <c r="C872" s="154">
        <v>81</v>
      </c>
      <c r="D872" s="181"/>
      <c r="E872" s="156">
        <v>423</v>
      </c>
      <c r="F872" s="225"/>
      <c r="G872" s="157"/>
      <c r="H872" s="158">
        <f t="shared" si="113"/>
        <v>3075000</v>
      </c>
      <c r="I872" s="158">
        <f t="shared" si="113"/>
        <v>3075000</v>
      </c>
      <c r="J872" s="158">
        <f t="shared" si="113"/>
        <v>0</v>
      </c>
      <c r="K872" s="158">
        <f t="shared" si="106"/>
        <v>0</v>
      </c>
    </row>
    <row r="873" spans="1:11" s="223" customFormat="1" ht="15" x14ac:dyDescent="0.2">
      <c r="A873" s="182" t="s">
        <v>647</v>
      </c>
      <c r="B873" s="160" t="s">
        <v>674</v>
      </c>
      <c r="C873" s="161">
        <v>81</v>
      </c>
      <c r="D873" s="182" t="s">
        <v>24</v>
      </c>
      <c r="E873" s="163">
        <v>4231</v>
      </c>
      <c r="F873" s="226" t="s">
        <v>128</v>
      </c>
      <c r="G873" s="220"/>
      <c r="H873" s="244">
        <v>3075000</v>
      </c>
      <c r="I873" s="244">
        <v>3075000</v>
      </c>
      <c r="J873" s="244"/>
      <c r="K873" s="244">
        <f t="shared" si="106"/>
        <v>0</v>
      </c>
    </row>
    <row r="874" spans="1:11" s="152" customFormat="1" ht="45" x14ac:dyDescent="0.2">
      <c r="A874" s="305" t="s">
        <v>647</v>
      </c>
      <c r="B874" s="292" t="s">
        <v>707</v>
      </c>
      <c r="C874" s="293"/>
      <c r="D874" s="305"/>
      <c r="E874" s="295"/>
      <c r="F874" s="306" t="s">
        <v>706</v>
      </c>
      <c r="G874" s="297" t="s">
        <v>686</v>
      </c>
      <c r="H874" s="298">
        <f>H881+H886+H875+H892+H897+H902</f>
        <v>811900</v>
      </c>
      <c r="I874" s="298">
        <f t="shared" ref="I874:J874" si="114">I881+I886+I875+I892+I897+I902</f>
        <v>0</v>
      </c>
      <c r="J874" s="298">
        <f t="shared" si="114"/>
        <v>0</v>
      </c>
      <c r="K874" s="298">
        <f t="shared" si="106"/>
        <v>811900</v>
      </c>
    </row>
    <row r="875" spans="1:11" s="223" customFormat="1" x14ac:dyDescent="0.2">
      <c r="A875" s="353" t="s">
        <v>647</v>
      </c>
      <c r="B875" s="299" t="s">
        <v>707</v>
      </c>
      <c r="C875" s="282">
        <v>11</v>
      </c>
      <c r="D875" s="282"/>
      <c r="E875" s="283">
        <v>32</v>
      </c>
      <c r="F875" s="284"/>
      <c r="G875" s="285"/>
      <c r="H875" s="286">
        <f>H876+H878</f>
        <v>111900</v>
      </c>
      <c r="I875" s="286">
        <f>I876+I878</f>
        <v>0</v>
      </c>
      <c r="J875" s="286">
        <f>J876+J878</f>
        <v>0</v>
      </c>
      <c r="K875" s="286">
        <f t="shared" si="106"/>
        <v>111900</v>
      </c>
    </row>
    <row r="876" spans="1:11" s="223" customFormat="1" x14ac:dyDescent="0.2">
      <c r="A876" s="238" t="s">
        <v>647</v>
      </c>
      <c r="B876" s="247" t="s">
        <v>707</v>
      </c>
      <c r="C876" s="169">
        <v>11</v>
      </c>
      <c r="D876" s="185"/>
      <c r="E876" s="187">
        <v>321</v>
      </c>
      <c r="F876" s="230"/>
      <c r="G876" s="157"/>
      <c r="H876" s="242">
        <f>H877</f>
        <v>1500</v>
      </c>
      <c r="I876" s="242">
        <f>I877</f>
        <v>0</v>
      </c>
      <c r="J876" s="242">
        <f>J877</f>
        <v>0</v>
      </c>
      <c r="K876" s="242">
        <f t="shared" si="106"/>
        <v>1500</v>
      </c>
    </row>
    <row r="877" spans="1:11" s="152" customFormat="1" x14ac:dyDescent="0.2">
      <c r="A877" s="182" t="s">
        <v>647</v>
      </c>
      <c r="B877" s="160" t="s">
        <v>707</v>
      </c>
      <c r="C877" s="145">
        <v>11</v>
      </c>
      <c r="D877" s="146" t="s">
        <v>24</v>
      </c>
      <c r="E877" s="188">
        <v>3211</v>
      </c>
      <c r="F877" s="228" t="s">
        <v>110</v>
      </c>
      <c r="G877" s="220"/>
      <c r="H877" s="244">
        <v>1500</v>
      </c>
      <c r="I877" s="244"/>
      <c r="J877" s="244"/>
      <c r="K877" s="244">
        <f t="shared" si="106"/>
        <v>1500</v>
      </c>
    </row>
    <row r="878" spans="1:11" s="223" customFormat="1" x14ac:dyDescent="0.2">
      <c r="A878" s="238" t="s">
        <v>647</v>
      </c>
      <c r="B878" s="247" t="s">
        <v>707</v>
      </c>
      <c r="C878" s="169">
        <v>11</v>
      </c>
      <c r="D878" s="185"/>
      <c r="E878" s="187">
        <v>323</v>
      </c>
      <c r="F878" s="230"/>
      <c r="G878" s="157"/>
      <c r="H878" s="242">
        <f>SUM(H879:H880)</f>
        <v>110400</v>
      </c>
      <c r="I878" s="242">
        <f>SUM(I879:I880)</f>
        <v>0</v>
      </c>
      <c r="J878" s="242">
        <f>SUM(J879:J880)</f>
        <v>0</v>
      </c>
      <c r="K878" s="242">
        <f t="shared" si="106"/>
        <v>110400</v>
      </c>
    </row>
    <row r="879" spans="1:11" s="152" customFormat="1" x14ac:dyDescent="0.2">
      <c r="A879" s="182" t="s">
        <v>647</v>
      </c>
      <c r="B879" s="160" t="s">
        <v>707</v>
      </c>
      <c r="C879" s="145">
        <v>11</v>
      </c>
      <c r="D879" s="146" t="s">
        <v>24</v>
      </c>
      <c r="E879" s="188">
        <v>3237</v>
      </c>
      <c r="F879" s="228" t="s">
        <v>36</v>
      </c>
      <c r="G879" s="220"/>
      <c r="H879" s="244">
        <v>400</v>
      </c>
      <c r="I879" s="244"/>
      <c r="J879" s="244"/>
      <c r="K879" s="244">
        <f t="shared" si="106"/>
        <v>400</v>
      </c>
    </row>
    <row r="880" spans="1:11" s="152" customFormat="1" x14ac:dyDescent="0.2">
      <c r="A880" s="182" t="s">
        <v>647</v>
      </c>
      <c r="B880" s="160" t="s">
        <v>707</v>
      </c>
      <c r="C880" s="145">
        <v>11</v>
      </c>
      <c r="D880" s="146" t="s">
        <v>24</v>
      </c>
      <c r="E880" s="188">
        <v>3238</v>
      </c>
      <c r="F880" s="228" t="s">
        <v>122</v>
      </c>
      <c r="G880" s="220"/>
      <c r="H880" s="244">
        <v>110000</v>
      </c>
      <c r="I880" s="244"/>
      <c r="J880" s="244"/>
      <c r="K880" s="244">
        <f t="shared" si="106"/>
        <v>110000</v>
      </c>
    </row>
    <row r="881" spans="1:11" s="223" customFormat="1" x14ac:dyDescent="0.2">
      <c r="A881" s="353" t="s">
        <v>647</v>
      </c>
      <c r="B881" s="299" t="s">
        <v>707</v>
      </c>
      <c r="C881" s="282">
        <v>12</v>
      </c>
      <c r="D881" s="282"/>
      <c r="E881" s="283">
        <v>31</v>
      </c>
      <c r="F881" s="284"/>
      <c r="G881" s="285"/>
      <c r="H881" s="286">
        <f>H882+H884</f>
        <v>49000</v>
      </c>
      <c r="I881" s="286">
        <f>I882+I884</f>
        <v>0</v>
      </c>
      <c r="J881" s="286">
        <f>J882+J884</f>
        <v>0</v>
      </c>
      <c r="K881" s="286">
        <f t="shared" si="106"/>
        <v>49000</v>
      </c>
    </row>
    <row r="882" spans="1:11" s="152" customFormat="1" x14ac:dyDescent="0.2">
      <c r="A882" s="238" t="s">
        <v>647</v>
      </c>
      <c r="B882" s="247" t="s">
        <v>707</v>
      </c>
      <c r="C882" s="169">
        <v>12</v>
      </c>
      <c r="D882" s="185"/>
      <c r="E882" s="187">
        <v>311</v>
      </c>
      <c r="F882" s="230"/>
      <c r="G882" s="157"/>
      <c r="H882" s="242">
        <f>H883</f>
        <v>42000</v>
      </c>
      <c r="I882" s="242">
        <f>I883</f>
        <v>0</v>
      </c>
      <c r="J882" s="242">
        <f>J883</f>
        <v>0</v>
      </c>
      <c r="K882" s="242">
        <f t="shared" si="106"/>
        <v>42000</v>
      </c>
    </row>
    <row r="883" spans="1:11" s="152" customFormat="1" x14ac:dyDescent="0.2">
      <c r="A883" s="182" t="s">
        <v>647</v>
      </c>
      <c r="B883" s="160" t="s">
        <v>707</v>
      </c>
      <c r="C883" s="145">
        <v>12</v>
      </c>
      <c r="D883" s="146" t="s">
        <v>24</v>
      </c>
      <c r="E883" s="188">
        <v>3111</v>
      </c>
      <c r="F883" s="228" t="s">
        <v>19</v>
      </c>
      <c r="G883" s="220"/>
      <c r="H883" s="244">
        <v>42000</v>
      </c>
      <c r="I883" s="244"/>
      <c r="J883" s="244"/>
      <c r="K883" s="244">
        <f t="shared" si="106"/>
        <v>42000</v>
      </c>
    </row>
    <row r="884" spans="1:11" s="223" customFormat="1" x14ac:dyDescent="0.2">
      <c r="A884" s="238" t="s">
        <v>647</v>
      </c>
      <c r="B884" s="247" t="s">
        <v>707</v>
      </c>
      <c r="C884" s="250">
        <v>12</v>
      </c>
      <c r="D884" s="206"/>
      <c r="E884" s="203">
        <v>313</v>
      </c>
      <c r="F884" s="231"/>
      <c r="G884" s="241"/>
      <c r="H884" s="242">
        <f>H885</f>
        <v>7000</v>
      </c>
      <c r="I884" s="242">
        <f>I885</f>
        <v>0</v>
      </c>
      <c r="J884" s="242">
        <f>J885</f>
        <v>0</v>
      </c>
      <c r="K884" s="242">
        <f t="shared" si="106"/>
        <v>7000</v>
      </c>
    </row>
    <row r="885" spans="1:11" s="152" customFormat="1" x14ac:dyDescent="0.2">
      <c r="A885" s="182" t="s">
        <v>647</v>
      </c>
      <c r="B885" s="160" t="s">
        <v>707</v>
      </c>
      <c r="C885" s="145">
        <v>12</v>
      </c>
      <c r="D885" s="146" t="s">
        <v>24</v>
      </c>
      <c r="E885" s="188">
        <v>3132</v>
      </c>
      <c r="F885" s="228" t="s">
        <v>280</v>
      </c>
      <c r="G885" s="220"/>
      <c r="H885" s="244">
        <v>7000</v>
      </c>
      <c r="I885" s="244"/>
      <c r="J885" s="244"/>
      <c r="K885" s="244">
        <f t="shared" si="106"/>
        <v>7000</v>
      </c>
    </row>
    <row r="886" spans="1:11" x14ac:dyDescent="0.2">
      <c r="A886" s="353" t="s">
        <v>647</v>
      </c>
      <c r="B886" s="299" t="s">
        <v>707</v>
      </c>
      <c r="C886" s="282">
        <v>12</v>
      </c>
      <c r="D886" s="282"/>
      <c r="E886" s="283">
        <v>32</v>
      </c>
      <c r="F886" s="284"/>
      <c r="G886" s="285"/>
      <c r="H886" s="286">
        <f>H887+H889</f>
        <v>91000</v>
      </c>
      <c r="I886" s="286">
        <f>I887+I889</f>
        <v>0</v>
      </c>
      <c r="J886" s="286">
        <f>J887+J889</f>
        <v>0</v>
      </c>
      <c r="K886" s="286">
        <f t="shared" si="106"/>
        <v>91000</v>
      </c>
    </row>
    <row r="887" spans="1:11" x14ac:dyDescent="0.2">
      <c r="A887" s="238" t="s">
        <v>647</v>
      </c>
      <c r="B887" s="247" t="s">
        <v>707</v>
      </c>
      <c r="C887" s="154">
        <v>12</v>
      </c>
      <c r="D887" s="181"/>
      <c r="E887" s="156">
        <v>321</v>
      </c>
      <c r="F887" s="225"/>
      <c r="G887" s="157"/>
      <c r="H887" s="158">
        <f>H888</f>
        <v>2500</v>
      </c>
      <c r="I887" s="158">
        <f>I888</f>
        <v>0</v>
      </c>
      <c r="J887" s="158">
        <f>J888</f>
        <v>0</v>
      </c>
      <c r="K887" s="158">
        <f t="shared" si="106"/>
        <v>2500</v>
      </c>
    </row>
    <row r="888" spans="1:11" s="152" customFormat="1" x14ac:dyDescent="0.2">
      <c r="A888" s="182" t="s">
        <v>647</v>
      </c>
      <c r="B888" s="160" t="s">
        <v>707</v>
      </c>
      <c r="C888" s="161">
        <v>12</v>
      </c>
      <c r="D888" s="182" t="s">
        <v>24</v>
      </c>
      <c r="E888" s="163">
        <v>3211</v>
      </c>
      <c r="F888" s="226" t="s">
        <v>110</v>
      </c>
      <c r="G888" s="220"/>
      <c r="H888" s="244">
        <v>2500</v>
      </c>
      <c r="I888" s="244"/>
      <c r="J888" s="244"/>
      <c r="K888" s="244">
        <f t="shared" si="106"/>
        <v>2500</v>
      </c>
    </row>
    <row r="889" spans="1:11" s="223" customFormat="1" x14ac:dyDescent="0.2">
      <c r="A889" s="238" t="s">
        <v>647</v>
      </c>
      <c r="B889" s="247" t="s">
        <v>707</v>
      </c>
      <c r="C889" s="237">
        <v>12</v>
      </c>
      <c r="D889" s="238"/>
      <c r="E889" s="239">
        <v>323</v>
      </c>
      <c r="F889" s="240"/>
      <c r="G889" s="241"/>
      <c r="H889" s="246">
        <f>H890+H891</f>
        <v>88500</v>
      </c>
      <c r="I889" s="246">
        <f>I890+I891</f>
        <v>0</v>
      </c>
      <c r="J889" s="246">
        <f>J890+J891</f>
        <v>0</v>
      </c>
      <c r="K889" s="246">
        <f t="shared" si="106"/>
        <v>88500</v>
      </c>
    </row>
    <row r="890" spans="1:11" s="243" customFormat="1" x14ac:dyDescent="0.2">
      <c r="A890" s="182" t="s">
        <v>647</v>
      </c>
      <c r="B890" s="160" t="s">
        <v>707</v>
      </c>
      <c r="C890" s="161">
        <v>12</v>
      </c>
      <c r="D890" s="182" t="s">
        <v>24</v>
      </c>
      <c r="E890" s="163">
        <v>3237</v>
      </c>
      <c r="F890" s="226" t="s">
        <v>36</v>
      </c>
      <c r="G890" s="220"/>
      <c r="H890" s="244">
        <v>500</v>
      </c>
      <c r="I890" s="244"/>
      <c r="J890" s="244"/>
      <c r="K890" s="244">
        <f t="shared" si="106"/>
        <v>500</v>
      </c>
    </row>
    <row r="891" spans="1:11" s="152" customFormat="1" x14ac:dyDescent="0.2">
      <c r="A891" s="182" t="s">
        <v>647</v>
      </c>
      <c r="B891" s="160" t="s">
        <v>707</v>
      </c>
      <c r="C891" s="161">
        <v>12</v>
      </c>
      <c r="D891" s="182" t="s">
        <v>24</v>
      </c>
      <c r="E891" s="163">
        <v>3238</v>
      </c>
      <c r="F891" s="226" t="s">
        <v>122</v>
      </c>
      <c r="G891" s="220"/>
      <c r="H891" s="244">
        <v>88000</v>
      </c>
      <c r="I891" s="244"/>
      <c r="J891" s="244"/>
      <c r="K891" s="244">
        <f t="shared" si="106"/>
        <v>88000</v>
      </c>
    </row>
    <row r="892" spans="1:11" s="243" customFormat="1" x14ac:dyDescent="0.2">
      <c r="A892" s="353" t="s">
        <v>647</v>
      </c>
      <c r="B892" s="299" t="s">
        <v>707</v>
      </c>
      <c r="C892" s="282">
        <v>51</v>
      </c>
      <c r="D892" s="282"/>
      <c r="E892" s="283">
        <v>31</v>
      </c>
      <c r="F892" s="284"/>
      <c r="G892" s="285"/>
      <c r="H892" s="286">
        <f>H893+H895</f>
        <v>32000</v>
      </c>
      <c r="I892" s="286">
        <f>I893+I895</f>
        <v>0</v>
      </c>
      <c r="J892" s="286">
        <f>J893+J895</f>
        <v>0</v>
      </c>
      <c r="K892" s="286">
        <f t="shared" si="106"/>
        <v>32000</v>
      </c>
    </row>
    <row r="893" spans="1:11" s="223" customFormat="1" x14ac:dyDescent="0.2">
      <c r="A893" s="238" t="s">
        <v>647</v>
      </c>
      <c r="B893" s="247" t="s">
        <v>707</v>
      </c>
      <c r="C893" s="169">
        <v>51</v>
      </c>
      <c r="D893" s="185"/>
      <c r="E893" s="187">
        <v>311</v>
      </c>
      <c r="F893" s="230"/>
      <c r="G893" s="157"/>
      <c r="H893" s="242">
        <f>H894</f>
        <v>27000</v>
      </c>
      <c r="I893" s="242">
        <f>I894</f>
        <v>0</v>
      </c>
      <c r="J893" s="242">
        <f>J894</f>
        <v>0</v>
      </c>
      <c r="K893" s="242">
        <f t="shared" si="106"/>
        <v>27000</v>
      </c>
    </row>
    <row r="894" spans="1:11" ht="15" x14ac:dyDescent="0.2">
      <c r="A894" s="182" t="s">
        <v>647</v>
      </c>
      <c r="B894" s="160" t="s">
        <v>707</v>
      </c>
      <c r="C894" s="145">
        <v>51</v>
      </c>
      <c r="D894" s="146" t="s">
        <v>24</v>
      </c>
      <c r="E894" s="188">
        <v>3111</v>
      </c>
      <c r="F894" s="228" t="s">
        <v>19</v>
      </c>
      <c r="G894" s="220"/>
      <c r="H894" s="244">
        <v>27000</v>
      </c>
      <c r="I894" s="244"/>
      <c r="J894" s="244"/>
      <c r="K894" s="244">
        <f t="shared" si="106"/>
        <v>27000</v>
      </c>
    </row>
    <row r="895" spans="1:11" x14ac:dyDescent="0.2">
      <c r="A895" s="238" t="s">
        <v>647</v>
      </c>
      <c r="B895" s="247" t="s">
        <v>707</v>
      </c>
      <c r="C895" s="250">
        <v>51</v>
      </c>
      <c r="D895" s="206"/>
      <c r="E895" s="203">
        <v>313</v>
      </c>
      <c r="F895" s="231"/>
      <c r="G895" s="241"/>
      <c r="H895" s="242">
        <f>H896</f>
        <v>5000</v>
      </c>
      <c r="I895" s="242">
        <f>I896</f>
        <v>0</v>
      </c>
      <c r="J895" s="242">
        <f>J896</f>
        <v>0</v>
      </c>
      <c r="K895" s="242">
        <f t="shared" si="106"/>
        <v>5000</v>
      </c>
    </row>
    <row r="896" spans="1:11" s="152" customFormat="1" x14ac:dyDescent="0.2">
      <c r="A896" s="182" t="s">
        <v>647</v>
      </c>
      <c r="B896" s="160" t="s">
        <v>707</v>
      </c>
      <c r="C896" s="145">
        <v>51</v>
      </c>
      <c r="D896" s="146" t="s">
        <v>24</v>
      </c>
      <c r="E896" s="188">
        <v>3132</v>
      </c>
      <c r="F896" s="228" t="s">
        <v>280</v>
      </c>
      <c r="G896" s="220"/>
      <c r="H896" s="244">
        <v>5000</v>
      </c>
      <c r="I896" s="244"/>
      <c r="J896" s="244"/>
      <c r="K896" s="244">
        <f t="shared" si="106"/>
        <v>5000</v>
      </c>
    </row>
    <row r="897" spans="1:11" s="223" customFormat="1" x14ac:dyDescent="0.2">
      <c r="A897" s="353" t="s">
        <v>647</v>
      </c>
      <c r="B897" s="299" t="s">
        <v>707</v>
      </c>
      <c r="C897" s="282">
        <v>559</v>
      </c>
      <c r="D897" s="282"/>
      <c r="E897" s="283">
        <v>31</v>
      </c>
      <c r="F897" s="284"/>
      <c r="G897" s="285"/>
      <c r="H897" s="286">
        <f>H898+H900</f>
        <v>162000</v>
      </c>
      <c r="I897" s="286">
        <f>I898+I900</f>
        <v>0</v>
      </c>
      <c r="J897" s="286">
        <f>J898+J900</f>
        <v>0</v>
      </c>
      <c r="K897" s="286">
        <f t="shared" si="106"/>
        <v>162000</v>
      </c>
    </row>
    <row r="898" spans="1:11" s="152" customFormat="1" x14ac:dyDescent="0.2">
      <c r="A898" s="238" t="s">
        <v>647</v>
      </c>
      <c r="B898" s="247" t="s">
        <v>707</v>
      </c>
      <c r="C898" s="169">
        <v>559</v>
      </c>
      <c r="D898" s="185"/>
      <c r="E898" s="187">
        <v>311</v>
      </c>
      <c r="F898" s="230"/>
      <c r="G898" s="157"/>
      <c r="H898" s="242">
        <f>H899</f>
        <v>139000</v>
      </c>
      <c r="I898" s="242">
        <f>I899</f>
        <v>0</v>
      </c>
      <c r="J898" s="242">
        <f>J899</f>
        <v>0</v>
      </c>
      <c r="K898" s="242">
        <f t="shared" si="106"/>
        <v>139000</v>
      </c>
    </row>
    <row r="899" spans="1:11" s="223" customFormat="1" ht="15" x14ac:dyDescent="0.2">
      <c r="A899" s="182" t="s">
        <v>647</v>
      </c>
      <c r="B899" s="160" t="s">
        <v>707</v>
      </c>
      <c r="C899" s="145">
        <v>559</v>
      </c>
      <c r="D899" s="146" t="s">
        <v>24</v>
      </c>
      <c r="E899" s="188">
        <v>3111</v>
      </c>
      <c r="F899" s="228" t="s">
        <v>19</v>
      </c>
      <c r="G899" s="220"/>
      <c r="H899" s="244">
        <v>139000</v>
      </c>
      <c r="I899" s="244"/>
      <c r="J899" s="244"/>
      <c r="K899" s="244">
        <f t="shared" si="106"/>
        <v>139000</v>
      </c>
    </row>
    <row r="900" spans="1:11" s="166" customFormat="1" x14ac:dyDescent="0.2">
      <c r="A900" s="238" t="s">
        <v>647</v>
      </c>
      <c r="B900" s="247" t="s">
        <v>707</v>
      </c>
      <c r="C900" s="250">
        <v>559</v>
      </c>
      <c r="D900" s="206"/>
      <c r="E900" s="203">
        <v>313</v>
      </c>
      <c r="F900" s="231"/>
      <c r="G900" s="241"/>
      <c r="H900" s="242">
        <f>H901</f>
        <v>23000</v>
      </c>
      <c r="I900" s="242">
        <f>I901</f>
        <v>0</v>
      </c>
      <c r="J900" s="242">
        <f>J901</f>
        <v>0</v>
      </c>
      <c r="K900" s="242">
        <f t="shared" si="106"/>
        <v>23000</v>
      </c>
    </row>
    <row r="901" spans="1:11" s="166" customFormat="1" ht="15" x14ac:dyDescent="0.2">
      <c r="A901" s="182" t="s">
        <v>647</v>
      </c>
      <c r="B901" s="160" t="s">
        <v>707</v>
      </c>
      <c r="C901" s="145">
        <v>559</v>
      </c>
      <c r="D901" s="146" t="s">
        <v>24</v>
      </c>
      <c r="E901" s="188">
        <v>3132</v>
      </c>
      <c r="F901" s="228" t="s">
        <v>280</v>
      </c>
      <c r="G901" s="220"/>
      <c r="H901" s="244">
        <v>23000</v>
      </c>
      <c r="I901" s="244"/>
      <c r="J901" s="244"/>
      <c r="K901" s="244">
        <f t="shared" si="106"/>
        <v>23000</v>
      </c>
    </row>
    <row r="902" spans="1:11" s="167" customFormat="1" x14ac:dyDescent="0.2">
      <c r="A902" s="353" t="s">
        <v>647</v>
      </c>
      <c r="B902" s="299" t="s">
        <v>707</v>
      </c>
      <c r="C902" s="282">
        <v>559</v>
      </c>
      <c r="D902" s="282"/>
      <c r="E902" s="283">
        <v>32</v>
      </c>
      <c r="F902" s="284"/>
      <c r="G902" s="285"/>
      <c r="H902" s="286">
        <f>H903+H905</f>
        <v>366000</v>
      </c>
      <c r="I902" s="286">
        <f>I903+I905</f>
        <v>0</v>
      </c>
      <c r="J902" s="286">
        <f>J903+J905</f>
        <v>0</v>
      </c>
      <c r="K902" s="286">
        <f t="shared" si="106"/>
        <v>366000</v>
      </c>
    </row>
    <row r="903" spans="1:11" s="223" customFormat="1" x14ac:dyDescent="0.2">
      <c r="A903" s="238" t="s">
        <v>647</v>
      </c>
      <c r="B903" s="247" t="s">
        <v>707</v>
      </c>
      <c r="C903" s="154">
        <v>559</v>
      </c>
      <c r="D903" s="181"/>
      <c r="E903" s="156">
        <v>321</v>
      </c>
      <c r="F903" s="225"/>
      <c r="G903" s="157"/>
      <c r="H903" s="158">
        <f>H904</f>
        <v>10000</v>
      </c>
      <c r="I903" s="158">
        <f>I904</f>
        <v>0</v>
      </c>
      <c r="J903" s="158">
        <f>J904</f>
        <v>0</v>
      </c>
      <c r="K903" s="158">
        <f t="shared" si="106"/>
        <v>10000</v>
      </c>
    </row>
    <row r="904" spans="1:11" s="166" customFormat="1" ht="15" x14ac:dyDescent="0.2">
      <c r="A904" s="182" t="s">
        <v>647</v>
      </c>
      <c r="B904" s="160" t="s">
        <v>707</v>
      </c>
      <c r="C904" s="161">
        <v>559</v>
      </c>
      <c r="D904" s="182" t="s">
        <v>24</v>
      </c>
      <c r="E904" s="163">
        <v>3211</v>
      </c>
      <c r="F904" s="226" t="s">
        <v>110</v>
      </c>
      <c r="G904" s="220"/>
      <c r="H904" s="244">
        <v>10000</v>
      </c>
      <c r="I904" s="244"/>
      <c r="J904" s="244"/>
      <c r="K904" s="244">
        <f t="shared" ref="K904:K967" si="115">H904-I904+J904</f>
        <v>10000</v>
      </c>
    </row>
    <row r="905" spans="1:11" s="167" customFormat="1" x14ac:dyDescent="0.2">
      <c r="A905" s="238" t="s">
        <v>647</v>
      </c>
      <c r="B905" s="247" t="s">
        <v>707</v>
      </c>
      <c r="C905" s="237">
        <v>559</v>
      </c>
      <c r="D905" s="238"/>
      <c r="E905" s="239">
        <v>323</v>
      </c>
      <c r="F905" s="240"/>
      <c r="G905" s="241"/>
      <c r="H905" s="246">
        <f>H906+H907</f>
        <v>356000</v>
      </c>
      <c r="I905" s="246">
        <f>I906+I907</f>
        <v>0</v>
      </c>
      <c r="J905" s="246">
        <f>J906+J907</f>
        <v>0</v>
      </c>
      <c r="K905" s="246">
        <f t="shared" si="115"/>
        <v>356000</v>
      </c>
    </row>
    <row r="906" spans="1:11" s="223" customFormat="1" ht="15" x14ac:dyDescent="0.2">
      <c r="A906" s="182" t="s">
        <v>647</v>
      </c>
      <c r="B906" s="160" t="s">
        <v>707</v>
      </c>
      <c r="C906" s="161">
        <v>559</v>
      </c>
      <c r="D906" s="182" t="s">
        <v>24</v>
      </c>
      <c r="E906" s="163">
        <v>3237</v>
      </c>
      <c r="F906" s="226" t="s">
        <v>36</v>
      </c>
      <c r="G906" s="220"/>
      <c r="H906" s="244">
        <v>1000</v>
      </c>
      <c r="I906" s="244"/>
      <c r="J906" s="244"/>
      <c r="K906" s="244">
        <f t="shared" si="115"/>
        <v>1000</v>
      </c>
    </row>
    <row r="907" spans="1:11" s="152" customFormat="1" x14ac:dyDescent="0.2">
      <c r="A907" s="182" t="s">
        <v>647</v>
      </c>
      <c r="B907" s="160" t="s">
        <v>707</v>
      </c>
      <c r="C907" s="161">
        <v>559</v>
      </c>
      <c r="D907" s="182" t="s">
        <v>24</v>
      </c>
      <c r="E907" s="163">
        <v>3238</v>
      </c>
      <c r="F907" s="226" t="s">
        <v>122</v>
      </c>
      <c r="G907" s="220"/>
      <c r="H907" s="244">
        <v>355000</v>
      </c>
      <c r="I907" s="244"/>
      <c r="J907" s="244"/>
      <c r="K907" s="244">
        <f t="shared" si="115"/>
        <v>355000</v>
      </c>
    </row>
    <row r="908" spans="1:11" s="152" customFormat="1" ht="45" x14ac:dyDescent="0.2">
      <c r="A908" s="305" t="s">
        <v>647</v>
      </c>
      <c r="B908" s="292" t="s">
        <v>723</v>
      </c>
      <c r="C908" s="293"/>
      <c r="D908" s="305"/>
      <c r="E908" s="295"/>
      <c r="F908" s="306" t="s">
        <v>722</v>
      </c>
      <c r="G908" s="297" t="s">
        <v>686</v>
      </c>
      <c r="H908" s="298">
        <f>H914+H909+H919+H924+H929+H934</f>
        <v>182300</v>
      </c>
      <c r="I908" s="298">
        <f t="shared" ref="I908:J908" si="116">I914+I909+I919+I924+I929+I934</f>
        <v>0</v>
      </c>
      <c r="J908" s="298">
        <f t="shared" si="116"/>
        <v>0</v>
      </c>
      <c r="K908" s="298">
        <f t="shared" si="115"/>
        <v>182300</v>
      </c>
    </row>
    <row r="909" spans="1:11" s="152" customFormat="1" x14ac:dyDescent="0.2">
      <c r="A909" s="353" t="s">
        <v>647</v>
      </c>
      <c r="B909" s="299" t="s">
        <v>723</v>
      </c>
      <c r="C909" s="282">
        <v>12</v>
      </c>
      <c r="D909" s="282"/>
      <c r="E909" s="283">
        <v>31</v>
      </c>
      <c r="F909" s="284"/>
      <c r="G909" s="284"/>
      <c r="H909" s="286">
        <f>H910+H912</f>
        <v>13500</v>
      </c>
      <c r="I909" s="286">
        <f>I910+I912</f>
        <v>0</v>
      </c>
      <c r="J909" s="286">
        <f>J910+J912</f>
        <v>0</v>
      </c>
      <c r="K909" s="286">
        <f t="shared" si="115"/>
        <v>13500</v>
      </c>
    </row>
    <row r="910" spans="1:11" s="223" customFormat="1" x14ac:dyDescent="0.2">
      <c r="A910" s="238" t="s">
        <v>647</v>
      </c>
      <c r="B910" s="247" t="s">
        <v>723</v>
      </c>
      <c r="C910" s="169">
        <v>12</v>
      </c>
      <c r="D910" s="185"/>
      <c r="E910" s="187">
        <v>311</v>
      </c>
      <c r="F910" s="230"/>
      <c r="G910" s="230"/>
      <c r="H910" s="158">
        <f>H911</f>
        <v>11200</v>
      </c>
      <c r="I910" s="158">
        <f>I911</f>
        <v>0</v>
      </c>
      <c r="J910" s="158">
        <f>J911</f>
        <v>0</v>
      </c>
      <c r="K910" s="158">
        <f t="shared" si="115"/>
        <v>11200</v>
      </c>
    </row>
    <row r="911" spans="1:11" ht="15" x14ac:dyDescent="0.2">
      <c r="A911" s="182" t="s">
        <v>647</v>
      </c>
      <c r="B911" s="160" t="s">
        <v>723</v>
      </c>
      <c r="C911" s="145">
        <v>12</v>
      </c>
      <c r="D911" s="146" t="s">
        <v>24</v>
      </c>
      <c r="E911" s="188">
        <v>3111</v>
      </c>
      <c r="F911" s="228" t="s">
        <v>19</v>
      </c>
      <c r="G911" s="228"/>
      <c r="H911" s="221">
        <v>11200</v>
      </c>
      <c r="I911" s="221"/>
      <c r="J911" s="221"/>
      <c r="K911" s="221">
        <f t="shared" si="115"/>
        <v>11200</v>
      </c>
    </row>
    <row r="912" spans="1:11" s="223" customFormat="1" x14ac:dyDescent="0.2">
      <c r="A912" s="238" t="s">
        <v>647</v>
      </c>
      <c r="B912" s="247" t="s">
        <v>723</v>
      </c>
      <c r="C912" s="250">
        <v>12</v>
      </c>
      <c r="D912" s="206"/>
      <c r="E912" s="203">
        <v>313</v>
      </c>
      <c r="F912" s="231"/>
      <c r="G912" s="231"/>
      <c r="H912" s="246">
        <f>H913</f>
        <v>2300</v>
      </c>
      <c r="I912" s="246">
        <f>I913</f>
        <v>0</v>
      </c>
      <c r="J912" s="246">
        <f>J913</f>
        <v>0</v>
      </c>
      <c r="K912" s="246">
        <f t="shared" si="115"/>
        <v>2300</v>
      </c>
    </row>
    <row r="913" spans="1:11" s="152" customFormat="1" x14ac:dyDescent="0.2">
      <c r="A913" s="182" t="s">
        <v>647</v>
      </c>
      <c r="B913" s="160" t="s">
        <v>723</v>
      </c>
      <c r="C913" s="145">
        <v>12</v>
      </c>
      <c r="D913" s="146" t="s">
        <v>24</v>
      </c>
      <c r="E913" s="188">
        <v>3132</v>
      </c>
      <c r="F913" s="228" t="s">
        <v>280</v>
      </c>
      <c r="G913" s="228"/>
      <c r="H913" s="221">
        <v>2300</v>
      </c>
      <c r="I913" s="221"/>
      <c r="J913" s="221"/>
      <c r="K913" s="221">
        <f t="shared" si="115"/>
        <v>2300</v>
      </c>
    </row>
    <row r="914" spans="1:11" s="152" customFormat="1" x14ac:dyDescent="0.2">
      <c r="A914" s="353" t="s">
        <v>647</v>
      </c>
      <c r="B914" s="299" t="s">
        <v>723</v>
      </c>
      <c r="C914" s="282">
        <v>12</v>
      </c>
      <c r="D914" s="282"/>
      <c r="E914" s="283">
        <v>32</v>
      </c>
      <c r="F914" s="284"/>
      <c r="G914" s="285"/>
      <c r="H914" s="286">
        <f>H915+H917</f>
        <v>23000</v>
      </c>
      <c r="I914" s="286">
        <f>I915+I917</f>
        <v>0</v>
      </c>
      <c r="J914" s="286">
        <f>J915+J917</f>
        <v>0</v>
      </c>
      <c r="K914" s="286">
        <f t="shared" si="115"/>
        <v>23000</v>
      </c>
    </row>
    <row r="915" spans="1:11" s="152" customFormat="1" x14ac:dyDescent="0.2">
      <c r="A915" s="238" t="s">
        <v>647</v>
      </c>
      <c r="B915" s="247" t="s">
        <v>723</v>
      </c>
      <c r="C915" s="154">
        <v>12</v>
      </c>
      <c r="D915" s="181"/>
      <c r="E915" s="156">
        <v>321</v>
      </c>
      <c r="F915" s="225"/>
      <c r="G915" s="157"/>
      <c r="H915" s="158">
        <f>H916</f>
        <v>8100</v>
      </c>
      <c r="I915" s="158">
        <f>I916</f>
        <v>0</v>
      </c>
      <c r="J915" s="158">
        <f>J916</f>
        <v>0</v>
      </c>
      <c r="K915" s="158">
        <f t="shared" si="115"/>
        <v>8100</v>
      </c>
    </row>
    <row r="916" spans="1:11" s="223" customFormat="1" ht="15" x14ac:dyDescent="0.2">
      <c r="A916" s="182" t="s">
        <v>647</v>
      </c>
      <c r="B916" s="160" t="s">
        <v>723</v>
      </c>
      <c r="C916" s="161">
        <v>12</v>
      </c>
      <c r="D916" s="182" t="s">
        <v>24</v>
      </c>
      <c r="E916" s="163">
        <v>3211</v>
      </c>
      <c r="F916" s="226" t="s">
        <v>110</v>
      </c>
      <c r="G916" s="220"/>
      <c r="H916" s="221">
        <v>8100</v>
      </c>
      <c r="I916" s="221"/>
      <c r="J916" s="221"/>
      <c r="K916" s="221">
        <f t="shared" si="115"/>
        <v>8100</v>
      </c>
    </row>
    <row r="917" spans="1:11" s="167" customFormat="1" x14ac:dyDescent="0.2">
      <c r="A917" s="238" t="s">
        <v>647</v>
      </c>
      <c r="B917" s="247" t="s">
        <v>723</v>
      </c>
      <c r="C917" s="237">
        <v>12</v>
      </c>
      <c r="D917" s="238"/>
      <c r="E917" s="239">
        <v>323</v>
      </c>
      <c r="F917" s="240"/>
      <c r="G917" s="241"/>
      <c r="H917" s="246">
        <f>H918</f>
        <v>14900</v>
      </c>
      <c r="I917" s="246">
        <f>I918</f>
        <v>0</v>
      </c>
      <c r="J917" s="246">
        <f>J918</f>
        <v>0</v>
      </c>
      <c r="K917" s="246">
        <f t="shared" si="115"/>
        <v>14900</v>
      </c>
    </row>
    <row r="918" spans="1:11" s="167" customFormat="1" x14ac:dyDescent="0.2">
      <c r="A918" s="182" t="s">
        <v>647</v>
      </c>
      <c r="B918" s="160" t="s">
        <v>723</v>
      </c>
      <c r="C918" s="161">
        <v>12</v>
      </c>
      <c r="D918" s="182" t="s">
        <v>24</v>
      </c>
      <c r="E918" s="163">
        <v>3237</v>
      </c>
      <c r="F918" s="226" t="s">
        <v>36</v>
      </c>
      <c r="G918" s="220"/>
      <c r="H918" s="221">
        <v>14900</v>
      </c>
      <c r="I918" s="221"/>
      <c r="J918" s="221"/>
      <c r="K918" s="221">
        <f t="shared" si="115"/>
        <v>14900</v>
      </c>
    </row>
    <row r="919" spans="1:11" s="167" customFormat="1" x14ac:dyDescent="0.2">
      <c r="A919" s="353" t="s">
        <v>647</v>
      </c>
      <c r="B919" s="299" t="s">
        <v>723</v>
      </c>
      <c r="C919" s="282">
        <v>51</v>
      </c>
      <c r="D919" s="282"/>
      <c r="E919" s="283">
        <v>31</v>
      </c>
      <c r="F919" s="284"/>
      <c r="G919" s="284"/>
      <c r="H919" s="286">
        <f>H920+H922</f>
        <v>27000</v>
      </c>
      <c r="I919" s="286">
        <f>I920+I922</f>
        <v>0</v>
      </c>
      <c r="J919" s="286">
        <f>J920+J922</f>
        <v>0</v>
      </c>
      <c r="K919" s="286">
        <f t="shared" si="115"/>
        <v>27000</v>
      </c>
    </row>
    <row r="920" spans="1:11" s="223" customFormat="1" x14ac:dyDescent="0.2">
      <c r="A920" s="238" t="s">
        <v>647</v>
      </c>
      <c r="B920" s="247" t="s">
        <v>723</v>
      </c>
      <c r="C920" s="169">
        <v>51</v>
      </c>
      <c r="D920" s="185"/>
      <c r="E920" s="187">
        <v>311</v>
      </c>
      <c r="F920" s="230"/>
      <c r="G920" s="230"/>
      <c r="H920" s="158">
        <f>H921</f>
        <v>22400</v>
      </c>
      <c r="I920" s="158">
        <f>I921</f>
        <v>0</v>
      </c>
      <c r="J920" s="158">
        <f>J921</f>
        <v>0</v>
      </c>
      <c r="K920" s="158">
        <f t="shared" si="115"/>
        <v>22400</v>
      </c>
    </row>
    <row r="921" spans="1:11" ht="15" x14ac:dyDescent="0.2">
      <c r="A921" s="182" t="s">
        <v>647</v>
      </c>
      <c r="B921" s="160" t="s">
        <v>723</v>
      </c>
      <c r="C921" s="145">
        <v>51</v>
      </c>
      <c r="D921" s="146" t="s">
        <v>24</v>
      </c>
      <c r="E921" s="188">
        <v>3111</v>
      </c>
      <c r="F921" s="228" t="s">
        <v>19</v>
      </c>
      <c r="G921" s="228"/>
      <c r="H921" s="221">
        <v>22400</v>
      </c>
      <c r="I921" s="221"/>
      <c r="J921" s="221"/>
      <c r="K921" s="221">
        <f t="shared" si="115"/>
        <v>22400</v>
      </c>
    </row>
    <row r="922" spans="1:11" x14ac:dyDescent="0.2">
      <c r="A922" s="238" t="s">
        <v>647</v>
      </c>
      <c r="B922" s="247" t="s">
        <v>723</v>
      </c>
      <c r="C922" s="250">
        <v>51</v>
      </c>
      <c r="D922" s="206"/>
      <c r="E922" s="203">
        <v>313</v>
      </c>
      <c r="F922" s="231"/>
      <c r="G922" s="231"/>
      <c r="H922" s="246">
        <f>H923</f>
        <v>4600</v>
      </c>
      <c r="I922" s="246">
        <f>I923</f>
        <v>0</v>
      </c>
      <c r="J922" s="246">
        <f>J923</f>
        <v>0</v>
      </c>
      <c r="K922" s="246">
        <f t="shared" si="115"/>
        <v>4600</v>
      </c>
    </row>
    <row r="923" spans="1:11" s="152" customFormat="1" x14ac:dyDescent="0.2">
      <c r="A923" s="182" t="s">
        <v>647</v>
      </c>
      <c r="B923" s="160" t="s">
        <v>723</v>
      </c>
      <c r="C923" s="145">
        <v>51</v>
      </c>
      <c r="D923" s="146" t="s">
        <v>24</v>
      </c>
      <c r="E923" s="188">
        <v>3132</v>
      </c>
      <c r="F923" s="228" t="s">
        <v>280</v>
      </c>
      <c r="G923" s="228"/>
      <c r="H923" s="221">
        <v>4600</v>
      </c>
      <c r="I923" s="221"/>
      <c r="J923" s="221"/>
      <c r="K923" s="221">
        <f t="shared" si="115"/>
        <v>4600</v>
      </c>
    </row>
    <row r="924" spans="1:11" s="243" customFormat="1" x14ac:dyDescent="0.2">
      <c r="A924" s="353" t="s">
        <v>647</v>
      </c>
      <c r="B924" s="299" t="s">
        <v>723</v>
      </c>
      <c r="C924" s="282">
        <v>51</v>
      </c>
      <c r="D924" s="282"/>
      <c r="E924" s="283">
        <v>32</v>
      </c>
      <c r="F924" s="284"/>
      <c r="G924" s="285"/>
      <c r="H924" s="286">
        <f>H925+H927</f>
        <v>45900</v>
      </c>
      <c r="I924" s="286">
        <f>I925+I927</f>
        <v>0</v>
      </c>
      <c r="J924" s="286">
        <f>J925+J927</f>
        <v>0</v>
      </c>
      <c r="K924" s="286">
        <f t="shared" si="115"/>
        <v>45900</v>
      </c>
    </row>
    <row r="925" spans="1:11" s="152" customFormat="1" x14ac:dyDescent="0.2">
      <c r="A925" s="238" t="s">
        <v>647</v>
      </c>
      <c r="B925" s="247" t="s">
        <v>723</v>
      </c>
      <c r="C925" s="154">
        <v>51</v>
      </c>
      <c r="D925" s="181"/>
      <c r="E925" s="156">
        <v>321</v>
      </c>
      <c r="F925" s="225"/>
      <c r="G925" s="157"/>
      <c r="H925" s="158">
        <f>H926</f>
        <v>16200</v>
      </c>
      <c r="I925" s="158">
        <f>I926</f>
        <v>0</v>
      </c>
      <c r="J925" s="158">
        <f>J926</f>
        <v>0</v>
      </c>
      <c r="K925" s="158">
        <f t="shared" si="115"/>
        <v>16200</v>
      </c>
    </row>
    <row r="926" spans="1:11" s="223" customFormat="1" ht="15" x14ac:dyDescent="0.2">
      <c r="A926" s="182" t="s">
        <v>647</v>
      </c>
      <c r="B926" s="160" t="s">
        <v>723</v>
      </c>
      <c r="C926" s="161">
        <v>51</v>
      </c>
      <c r="D926" s="182" t="s">
        <v>24</v>
      </c>
      <c r="E926" s="163">
        <v>3211</v>
      </c>
      <c r="F926" s="226" t="s">
        <v>110</v>
      </c>
      <c r="G926" s="220"/>
      <c r="H926" s="221">
        <v>16200</v>
      </c>
      <c r="I926" s="221"/>
      <c r="J926" s="221"/>
      <c r="K926" s="221">
        <f t="shared" si="115"/>
        <v>16200</v>
      </c>
    </row>
    <row r="927" spans="1:11" x14ac:dyDescent="0.2">
      <c r="A927" s="238" t="s">
        <v>647</v>
      </c>
      <c r="B927" s="247" t="s">
        <v>723</v>
      </c>
      <c r="C927" s="237">
        <v>51</v>
      </c>
      <c r="D927" s="238"/>
      <c r="E927" s="239">
        <v>323</v>
      </c>
      <c r="F927" s="240"/>
      <c r="G927" s="241"/>
      <c r="H927" s="246">
        <f>H928</f>
        <v>29700</v>
      </c>
      <c r="I927" s="246">
        <f>I928</f>
        <v>0</v>
      </c>
      <c r="J927" s="246">
        <f>J928</f>
        <v>0</v>
      </c>
      <c r="K927" s="246">
        <f t="shared" si="115"/>
        <v>29700</v>
      </c>
    </row>
    <row r="928" spans="1:11" s="152" customFormat="1" x14ac:dyDescent="0.2">
      <c r="A928" s="182" t="s">
        <v>647</v>
      </c>
      <c r="B928" s="160" t="s">
        <v>723</v>
      </c>
      <c r="C928" s="161">
        <v>51</v>
      </c>
      <c r="D928" s="182" t="s">
        <v>24</v>
      </c>
      <c r="E928" s="163">
        <v>3237</v>
      </c>
      <c r="F928" s="226" t="s">
        <v>36</v>
      </c>
      <c r="G928" s="220"/>
      <c r="H928" s="221">
        <v>29700</v>
      </c>
      <c r="I928" s="221"/>
      <c r="J928" s="221"/>
      <c r="K928" s="221">
        <f t="shared" si="115"/>
        <v>29700</v>
      </c>
    </row>
    <row r="929" spans="1:11" s="223" customFormat="1" x14ac:dyDescent="0.2">
      <c r="A929" s="353" t="s">
        <v>647</v>
      </c>
      <c r="B929" s="299" t="s">
        <v>723</v>
      </c>
      <c r="C929" s="282">
        <v>559</v>
      </c>
      <c r="D929" s="282"/>
      <c r="E929" s="283">
        <v>31</v>
      </c>
      <c r="F929" s="284"/>
      <c r="G929" s="284"/>
      <c r="H929" s="286">
        <f>H930+H932</f>
        <v>27000</v>
      </c>
      <c r="I929" s="286">
        <f>I930+I932</f>
        <v>0</v>
      </c>
      <c r="J929" s="286">
        <f>J930+J932</f>
        <v>0</v>
      </c>
      <c r="K929" s="286">
        <f t="shared" si="115"/>
        <v>27000</v>
      </c>
    </row>
    <row r="930" spans="1:11" s="152" customFormat="1" x14ac:dyDescent="0.2">
      <c r="A930" s="238" t="s">
        <v>647</v>
      </c>
      <c r="B930" s="247" t="s">
        <v>723</v>
      </c>
      <c r="C930" s="169">
        <v>559</v>
      </c>
      <c r="D930" s="185"/>
      <c r="E930" s="187">
        <v>311</v>
      </c>
      <c r="F930" s="230"/>
      <c r="G930" s="230"/>
      <c r="H930" s="158">
        <f>H931</f>
        <v>22400</v>
      </c>
      <c r="I930" s="158">
        <f>I931</f>
        <v>0</v>
      </c>
      <c r="J930" s="158">
        <f>J931</f>
        <v>0</v>
      </c>
      <c r="K930" s="158">
        <f t="shared" si="115"/>
        <v>22400</v>
      </c>
    </row>
    <row r="931" spans="1:11" s="152" customFormat="1" x14ac:dyDescent="0.2">
      <c r="A931" s="182" t="s">
        <v>647</v>
      </c>
      <c r="B931" s="160" t="s">
        <v>723</v>
      </c>
      <c r="C931" s="145">
        <v>559</v>
      </c>
      <c r="D931" s="146" t="s">
        <v>24</v>
      </c>
      <c r="E931" s="188">
        <v>3111</v>
      </c>
      <c r="F931" s="228" t="s">
        <v>19</v>
      </c>
      <c r="G931" s="228"/>
      <c r="H931" s="221">
        <v>22400</v>
      </c>
      <c r="I931" s="221"/>
      <c r="J931" s="221"/>
      <c r="K931" s="221">
        <f t="shared" si="115"/>
        <v>22400</v>
      </c>
    </row>
    <row r="932" spans="1:11" s="152" customFormat="1" x14ac:dyDescent="0.2">
      <c r="A932" s="238" t="s">
        <v>647</v>
      </c>
      <c r="B932" s="247" t="s">
        <v>723</v>
      </c>
      <c r="C932" s="250">
        <v>559</v>
      </c>
      <c r="D932" s="206"/>
      <c r="E932" s="203">
        <v>313</v>
      </c>
      <c r="F932" s="231"/>
      <c r="G932" s="231"/>
      <c r="H932" s="246">
        <f>H933</f>
        <v>4600</v>
      </c>
      <c r="I932" s="246">
        <f>I933</f>
        <v>0</v>
      </c>
      <c r="J932" s="246">
        <f>J933</f>
        <v>0</v>
      </c>
      <c r="K932" s="246">
        <f t="shared" si="115"/>
        <v>4600</v>
      </c>
    </row>
    <row r="933" spans="1:11" s="243" customFormat="1" x14ac:dyDescent="0.2">
      <c r="A933" s="182" t="s">
        <v>647</v>
      </c>
      <c r="B933" s="160" t="s">
        <v>723</v>
      </c>
      <c r="C933" s="145">
        <v>559</v>
      </c>
      <c r="D933" s="146" t="s">
        <v>24</v>
      </c>
      <c r="E933" s="188">
        <v>3132</v>
      </c>
      <c r="F933" s="228" t="s">
        <v>280</v>
      </c>
      <c r="G933" s="228"/>
      <c r="H933" s="221">
        <v>4600</v>
      </c>
      <c r="I933" s="221"/>
      <c r="J933" s="221"/>
      <c r="K933" s="221">
        <f t="shared" si="115"/>
        <v>4600</v>
      </c>
    </row>
    <row r="934" spans="1:11" s="223" customFormat="1" x14ac:dyDescent="0.2">
      <c r="A934" s="353" t="s">
        <v>647</v>
      </c>
      <c r="B934" s="299" t="s">
        <v>723</v>
      </c>
      <c r="C934" s="282">
        <v>559</v>
      </c>
      <c r="D934" s="282"/>
      <c r="E934" s="283">
        <v>32</v>
      </c>
      <c r="F934" s="284"/>
      <c r="G934" s="285"/>
      <c r="H934" s="286">
        <f>H935+H937</f>
        <v>45900</v>
      </c>
      <c r="I934" s="286">
        <f>I935+I937</f>
        <v>0</v>
      </c>
      <c r="J934" s="286">
        <f>J935+J937</f>
        <v>0</v>
      </c>
      <c r="K934" s="286">
        <f t="shared" si="115"/>
        <v>45900</v>
      </c>
    </row>
    <row r="935" spans="1:11" s="152" customFormat="1" x14ac:dyDescent="0.2">
      <c r="A935" s="238" t="s">
        <v>647</v>
      </c>
      <c r="B935" s="247" t="s">
        <v>723</v>
      </c>
      <c r="C935" s="154">
        <v>559</v>
      </c>
      <c r="D935" s="181"/>
      <c r="E935" s="156">
        <v>321</v>
      </c>
      <c r="F935" s="225"/>
      <c r="G935" s="157"/>
      <c r="H935" s="158">
        <f>H936</f>
        <v>16200</v>
      </c>
      <c r="I935" s="158">
        <f>I936</f>
        <v>0</v>
      </c>
      <c r="J935" s="158">
        <f>J936</f>
        <v>0</v>
      </c>
      <c r="K935" s="158">
        <f t="shared" si="115"/>
        <v>16200</v>
      </c>
    </row>
    <row r="936" spans="1:11" s="223" customFormat="1" ht="15" x14ac:dyDescent="0.2">
      <c r="A936" s="182" t="s">
        <v>647</v>
      </c>
      <c r="B936" s="160" t="s">
        <v>723</v>
      </c>
      <c r="C936" s="161">
        <v>559</v>
      </c>
      <c r="D936" s="182" t="s">
        <v>24</v>
      </c>
      <c r="E936" s="163">
        <v>3211</v>
      </c>
      <c r="F936" s="226" t="s">
        <v>110</v>
      </c>
      <c r="G936" s="220"/>
      <c r="H936" s="221">
        <v>16200</v>
      </c>
      <c r="I936" s="221"/>
      <c r="J936" s="221"/>
      <c r="K936" s="221">
        <f t="shared" si="115"/>
        <v>16200</v>
      </c>
    </row>
    <row r="937" spans="1:11" s="147" customFormat="1" x14ac:dyDescent="0.2">
      <c r="A937" s="238" t="s">
        <v>647</v>
      </c>
      <c r="B937" s="247" t="s">
        <v>723</v>
      </c>
      <c r="C937" s="237">
        <v>559</v>
      </c>
      <c r="D937" s="238"/>
      <c r="E937" s="239">
        <v>323</v>
      </c>
      <c r="F937" s="240"/>
      <c r="G937" s="241"/>
      <c r="H937" s="246">
        <f>H938</f>
        <v>29700</v>
      </c>
      <c r="I937" s="246">
        <f>I938</f>
        <v>0</v>
      </c>
      <c r="J937" s="246">
        <f>J938</f>
        <v>0</v>
      </c>
      <c r="K937" s="246">
        <f t="shared" si="115"/>
        <v>29700</v>
      </c>
    </row>
    <row r="938" spans="1:11" s="147" customFormat="1" x14ac:dyDescent="0.2">
      <c r="A938" s="182" t="s">
        <v>647</v>
      </c>
      <c r="B938" s="160" t="s">
        <v>723</v>
      </c>
      <c r="C938" s="161">
        <v>559</v>
      </c>
      <c r="D938" s="182" t="s">
        <v>24</v>
      </c>
      <c r="E938" s="163">
        <v>3237</v>
      </c>
      <c r="F938" s="226" t="s">
        <v>36</v>
      </c>
      <c r="G938" s="220"/>
      <c r="H938" s="221">
        <v>29700</v>
      </c>
      <c r="I938" s="221"/>
      <c r="J938" s="221"/>
      <c r="K938" s="221">
        <f t="shared" si="115"/>
        <v>29700</v>
      </c>
    </row>
    <row r="939" spans="1:11" s="147" customFormat="1" ht="47.25" x14ac:dyDescent="0.2">
      <c r="A939" s="305" t="s">
        <v>647</v>
      </c>
      <c r="B939" s="292" t="s">
        <v>836</v>
      </c>
      <c r="C939" s="293"/>
      <c r="D939" s="305"/>
      <c r="E939" s="295"/>
      <c r="F939" s="306" t="s">
        <v>888</v>
      </c>
      <c r="G939" s="297" t="s">
        <v>686</v>
      </c>
      <c r="H939" s="298">
        <f>H948+H953+H940+H962+H967</f>
        <v>885400</v>
      </c>
      <c r="I939" s="298">
        <f t="shared" ref="I939:J939" si="117">I948+I953+I940+I962+I967</f>
        <v>372185</v>
      </c>
      <c r="J939" s="298">
        <f t="shared" si="117"/>
        <v>529000</v>
      </c>
      <c r="K939" s="298">
        <f t="shared" si="115"/>
        <v>1042215</v>
      </c>
    </row>
    <row r="940" spans="1:11" s="279" customFormat="1" x14ac:dyDescent="0.2">
      <c r="A940" s="353" t="s">
        <v>647</v>
      </c>
      <c r="B940" s="299" t="s">
        <v>836</v>
      </c>
      <c r="C940" s="282">
        <v>11</v>
      </c>
      <c r="D940" s="282"/>
      <c r="E940" s="283">
        <v>32</v>
      </c>
      <c r="F940" s="284"/>
      <c r="G940" s="284"/>
      <c r="H940" s="286">
        <f>H941+H943</f>
        <v>127000</v>
      </c>
      <c r="I940" s="286">
        <f>I941+I943</f>
        <v>67885</v>
      </c>
      <c r="J940" s="286">
        <f>J941+J943</f>
        <v>102800</v>
      </c>
      <c r="K940" s="286">
        <f t="shared" si="115"/>
        <v>161915</v>
      </c>
    </row>
    <row r="941" spans="1:11" s="193" customFormat="1" x14ac:dyDescent="0.2">
      <c r="A941" s="238" t="s">
        <v>647</v>
      </c>
      <c r="B941" s="247" t="s">
        <v>836</v>
      </c>
      <c r="C941" s="169">
        <v>11</v>
      </c>
      <c r="D941" s="185"/>
      <c r="E941" s="187">
        <v>321</v>
      </c>
      <c r="F941" s="230"/>
      <c r="G941" s="230"/>
      <c r="H941" s="158">
        <f>H942</f>
        <v>9000</v>
      </c>
      <c r="I941" s="158">
        <f>I942</f>
        <v>0</v>
      </c>
      <c r="J941" s="158">
        <f>J942</f>
        <v>0</v>
      </c>
      <c r="K941" s="158">
        <f t="shared" si="115"/>
        <v>9000</v>
      </c>
    </row>
    <row r="942" spans="1:11" s="166" customFormat="1" ht="15" x14ac:dyDescent="0.2">
      <c r="A942" s="182" t="s">
        <v>647</v>
      </c>
      <c r="B942" s="160" t="s">
        <v>836</v>
      </c>
      <c r="C942" s="145">
        <v>11</v>
      </c>
      <c r="D942" s="146" t="s">
        <v>24</v>
      </c>
      <c r="E942" s="188">
        <v>3211</v>
      </c>
      <c r="F942" s="228" t="s">
        <v>110</v>
      </c>
      <c r="G942" s="228"/>
      <c r="H942" s="221">
        <v>9000</v>
      </c>
      <c r="I942" s="221"/>
      <c r="J942" s="221"/>
      <c r="K942" s="221">
        <f t="shared" si="115"/>
        <v>9000</v>
      </c>
    </row>
    <row r="943" spans="1:11" s="167" customFormat="1" x14ac:dyDescent="0.2">
      <c r="A943" s="238" t="s">
        <v>647</v>
      </c>
      <c r="B943" s="247" t="s">
        <v>836</v>
      </c>
      <c r="C943" s="169">
        <v>11</v>
      </c>
      <c r="D943" s="185"/>
      <c r="E943" s="187">
        <v>323</v>
      </c>
      <c r="F943" s="230"/>
      <c r="G943" s="230"/>
      <c r="H943" s="158">
        <f>SUM(H944:H947)</f>
        <v>118000</v>
      </c>
      <c r="I943" s="158">
        <f>SUM(I944:I947)</f>
        <v>67885</v>
      </c>
      <c r="J943" s="158">
        <f>SUM(J944:J947)</f>
        <v>102800</v>
      </c>
      <c r="K943" s="158">
        <f t="shared" si="115"/>
        <v>152915</v>
      </c>
    </row>
    <row r="944" spans="1:11" s="167" customFormat="1" x14ac:dyDescent="0.2">
      <c r="A944" s="182" t="s">
        <v>647</v>
      </c>
      <c r="B944" s="160" t="s">
        <v>836</v>
      </c>
      <c r="C944" s="145">
        <v>11</v>
      </c>
      <c r="D944" s="146" t="s">
        <v>24</v>
      </c>
      <c r="E944" s="188">
        <v>3233</v>
      </c>
      <c r="F944" s="228" t="s">
        <v>119</v>
      </c>
      <c r="G944" s="228"/>
      <c r="H944" s="348">
        <v>10000</v>
      </c>
      <c r="I944" s="348"/>
      <c r="J944" s="348">
        <v>102500</v>
      </c>
      <c r="K944" s="348">
        <f t="shared" si="115"/>
        <v>112500</v>
      </c>
    </row>
    <row r="945" spans="1:11" s="167" customFormat="1" x14ac:dyDescent="0.2">
      <c r="A945" s="182" t="s">
        <v>647</v>
      </c>
      <c r="B945" s="160" t="s">
        <v>836</v>
      </c>
      <c r="C945" s="145">
        <v>11</v>
      </c>
      <c r="D945" s="146" t="s">
        <v>24</v>
      </c>
      <c r="E945" s="188">
        <v>3235</v>
      </c>
      <c r="F945" s="228" t="s">
        <v>42</v>
      </c>
      <c r="G945" s="228"/>
      <c r="H945" s="348"/>
      <c r="I945" s="348"/>
      <c r="J945" s="348">
        <v>300</v>
      </c>
      <c r="K945" s="348">
        <f t="shared" si="115"/>
        <v>300</v>
      </c>
    </row>
    <row r="946" spans="1:11" s="223" customFormat="1" ht="15" x14ac:dyDescent="0.2">
      <c r="A946" s="182" t="s">
        <v>647</v>
      </c>
      <c r="B946" s="160" t="s">
        <v>836</v>
      </c>
      <c r="C946" s="145">
        <v>11</v>
      </c>
      <c r="D946" s="146" t="s">
        <v>24</v>
      </c>
      <c r="E946" s="188">
        <v>3237</v>
      </c>
      <c r="F946" s="228" t="s">
        <v>894</v>
      </c>
      <c r="G946" s="228"/>
      <c r="H946" s="221">
        <v>68000</v>
      </c>
      <c r="I946" s="221">
        <v>28185</v>
      </c>
      <c r="J946" s="221"/>
      <c r="K946" s="221">
        <f t="shared" si="115"/>
        <v>39815</v>
      </c>
    </row>
    <row r="947" spans="1:11" s="223" customFormat="1" ht="15" x14ac:dyDescent="0.2">
      <c r="A947" s="182" t="s">
        <v>647</v>
      </c>
      <c r="B947" s="160" t="s">
        <v>836</v>
      </c>
      <c r="C947" s="145">
        <v>11</v>
      </c>
      <c r="D947" s="146" t="s">
        <v>24</v>
      </c>
      <c r="E947" s="188">
        <v>3239</v>
      </c>
      <c r="F947" s="228" t="s">
        <v>41</v>
      </c>
      <c r="G947" s="228"/>
      <c r="H947" s="221">
        <v>40000</v>
      </c>
      <c r="I947" s="221">
        <v>39700</v>
      </c>
      <c r="J947" s="221"/>
      <c r="K947" s="221">
        <f t="shared" si="115"/>
        <v>300</v>
      </c>
    </row>
    <row r="948" spans="1:11" s="167" customFormat="1" x14ac:dyDescent="0.2">
      <c r="A948" s="353" t="s">
        <v>647</v>
      </c>
      <c r="B948" s="299" t="s">
        <v>836</v>
      </c>
      <c r="C948" s="282">
        <v>12</v>
      </c>
      <c r="D948" s="282"/>
      <c r="E948" s="283">
        <v>31</v>
      </c>
      <c r="F948" s="284"/>
      <c r="G948" s="284"/>
      <c r="H948" s="286">
        <f>H949+H951</f>
        <v>44400</v>
      </c>
      <c r="I948" s="286">
        <f>I949+I951</f>
        <v>13400</v>
      </c>
      <c r="J948" s="286">
        <f>J949+J951</f>
        <v>0</v>
      </c>
      <c r="K948" s="286">
        <f t="shared" si="115"/>
        <v>31000</v>
      </c>
    </row>
    <row r="949" spans="1:11" s="223" customFormat="1" x14ac:dyDescent="0.2">
      <c r="A949" s="238" t="s">
        <v>647</v>
      </c>
      <c r="B949" s="247" t="s">
        <v>836</v>
      </c>
      <c r="C949" s="169">
        <v>12</v>
      </c>
      <c r="D949" s="185"/>
      <c r="E949" s="187">
        <v>311</v>
      </c>
      <c r="F949" s="230"/>
      <c r="G949" s="230"/>
      <c r="H949" s="158">
        <f>H950</f>
        <v>38000</v>
      </c>
      <c r="I949" s="158">
        <f>I950</f>
        <v>13000</v>
      </c>
      <c r="J949" s="158">
        <f>J950</f>
        <v>0</v>
      </c>
      <c r="K949" s="158">
        <f t="shared" si="115"/>
        <v>25000</v>
      </c>
    </row>
    <row r="950" spans="1:11" s="223" customFormat="1" ht="15" x14ac:dyDescent="0.2">
      <c r="A950" s="182" t="s">
        <v>647</v>
      </c>
      <c r="B950" s="160" t="s">
        <v>836</v>
      </c>
      <c r="C950" s="145">
        <v>12</v>
      </c>
      <c r="D950" s="146" t="s">
        <v>24</v>
      </c>
      <c r="E950" s="188">
        <v>3111</v>
      </c>
      <c r="F950" s="228" t="s">
        <v>19</v>
      </c>
      <c r="G950" s="228"/>
      <c r="H950" s="221">
        <v>38000</v>
      </c>
      <c r="I950" s="221">
        <v>13000</v>
      </c>
      <c r="J950" s="221"/>
      <c r="K950" s="221">
        <f t="shared" si="115"/>
        <v>25000</v>
      </c>
    </row>
    <row r="951" spans="1:11" s="167" customFormat="1" x14ac:dyDescent="0.2">
      <c r="A951" s="238" t="s">
        <v>647</v>
      </c>
      <c r="B951" s="247" t="s">
        <v>836</v>
      </c>
      <c r="C951" s="250">
        <v>12</v>
      </c>
      <c r="D951" s="206"/>
      <c r="E951" s="203">
        <v>313</v>
      </c>
      <c r="F951" s="231"/>
      <c r="G951" s="231"/>
      <c r="H951" s="246">
        <f>H952</f>
        <v>6400</v>
      </c>
      <c r="I951" s="246">
        <f>I952</f>
        <v>400</v>
      </c>
      <c r="J951" s="246">
        <f>J952</f>
        <v>0</v>
      </c>
      <c r="K951" s="246">
        <f t="shared" si="115"/>
        <v>6000</v>
      </c>
    </row>
    <row r="952" spans="1:11" s="223" customFormat="1" ht="15" x14ac:dyDescent="0.2">
      <c r="A952" s="182" t="s">
        <v>647</v>
      </c>
      <c r="B952" s="160" t="s">
        <v>836</v>
      </c>
      <c r="C952" s="145">
        <v>12</v>
      </c>
      <c r="D952" s="146" t="s">
        <v>24</v>
      </c>
      <c r="E952" s="188">
        <v>3132</v>
      </c>
      <c r="F952" s="228" t="s">
        <v>280</v>
      </c>
      <c r="G952" s="228"/>
      <c r="H952" s="221">
        <v>6400</v>
      </c>
      <c r="I952" s="221">
        <v>400</v>
      </c>
      <c r="J952" s="221"/>
      <c r="K952" s="221">
        <f t="shared" si="115"/>
        <v>6000</v>
      </c>
    </row>
    <row r="953" spans="1:11" s="223" customFormat="1" x14ac:dyDescent="0.2">
      <c r="A953" s="353" t="s">
        <v>647</v>
      </c>
      <c r="B953" s="299" t="s">
        <v>836</v>
      </c>
      <c r="C953" s="282">
        <v>12</v>
      </c>
      <c r="D953" s="282"/>
      <c r="E953" s="283">
        <v>32</v>
      </c>
      <c r="F953" s="284"/>
      <c r="G953" s="284"/>
      <c r="H953" s="286">
        <f>H954+H957</f>
        <v>78000</v>
      </c>
      <c r="I953" s="286">
        <f>I954+I957</f>
        <v>41465</v>
      </c>
      <c r="J953" s="286">
        <f>J954+J957</f>
        <v>63950</v>
      </c>
      <c r="K953" s="286">
        <f t="shared" si="115"/>
        <v>100485</v>
      </c>
    </row>
    <row r="954" spans="1:11" s="223" customFormat="1" x14ac:dyDescent="0.2">
      <c r="A954" s="238" t="s">
        <v>647</v>
      </c>
      <c r="B954" s="247" t="s">
        <v>836</v>
      </c>
      <c r="C954" s="169">
        <v>12</v>
      </c>
      <c r="D954" s="185"/>
      <c r="E954" s="187">
        <v>321</v>
      </c>
      <c r="F954" s="230"/>
      <c r="G954" s="230"/>
      <c r="H954" s="158">
        <f>SUM(H955:H956)</f>
        <v>7000</v>
      </c>
      <c r="I954" s="158">
        <f t="shared" ref="I954:J954" si="118">SUM(I955:I956)</f>
        <v>0</v>
      </c>
      <c r="J954" s="158">
        <f t="shared" si="118"/>
        <v>2250</v>
      </c>
      <c r="K954" s="158">
        <f t="shared" si="115"/>
        <v>9250</v>
      </c>
    </row>
    <row r="955" spans="1:11" s="223" customFormat="1" ht="15" x14ac:dyDescent="0.2">
      <c r="A955" s="182" t="s">
        <v>647</v>
      </c>
      <c r="B955" s="160" t="s">
        <v>836</v>
      </c>
      <c r="C955" s="145">
        <v>12</v>
      </c>
      <c r="D955" s="146" t="s">
        <v>24</v>
      </c>
      <c r="E955" s="188">
        <v>3211</v>
      </c>
      <c r="F955" s="228" t="s">
        <v>110</v>
      </c>
      <c r="G955" s="228"/>
      <c r="H955" s="221">
        <v>7000</v>
      </c>
      <c r="I955" s="221"/>
      <c r="J955" s="221"/>
      <c r="K955" s="221">
        <f t="shared" si="115"/>
        <v>7000</v>
      </c>
    </row>
    <row r="956" spans="1:11" s="223" customFormat="1" ht="15" x14ac:dyDescent="0.2">
      <c r="A956" s="182" t="s">
        <v>647</v>
      </c>
      <c r="B956" s="160" t="s">
        <v>836</v>
      </c>
      <c r="C956" s="145">
        <v>12</v>
      </c>
      <c r="D956" s="146" t="s">
        <v>24</v>
      </c>
      <c r="E956" s="188">
        <v>3213</v>
      </c>
      <c r="F956" s="228" t="s">
        <v>112</v>
      </c>
      <c r="G956" s="228"/>
      <c r="H956" s="221"/>
      <c r="I956" s="221"/>
      <c r="J956" s="221">
        <v>2250</v>
      </c>
      <c r="K956" s="221">
        <f t="shared" si="115"/>
        <v>2250</v>
      </c>
    </row>
    <row r="957" spans="1:11" s="223" customFormat="1" x14ac:dyDescent="0.2">
      <c r="A957" s="238" t="s">
        <v>647</v>
      </c>
      <c r="B957" s="247" t="s">
        <v>836</v>
      </c>
      <c r="C957" s="250">
        <v>12</v>
      </c>
      <c r="D957" s="206"/>
      <c r="E957" s="203">
        <v>323</v>
      </c>
      <c r="F957" s="231"/>
      <c r="G957" s="231"/>
      <c r="H957" s="246">
        <f>SUM(H958:H961)</f>
        <v>71000</v>
      </c>
      <c r="I957" s="246">
        <f>SUM(I958:I961)</f>
        <v>41465</v>
      </c>
      <c r="J957" s="246">
        <f>SUM(J958:J961)</f>
        <v>61700</v>
      </c>
      <c r="K957" s="246">
        <f t="shared" si="115"/>
        <v>91235</v>
      </c>
    </row>
    <row r="958" spans="1:11" s="223" customFormat="1" ht="15" x14ac:dyDescent="0.2">
      <c r="A958" s="182" t="s">
        <v>647</v>
      </c>
      <c r="B958" s="160" t="s">
        <v>836</v>
      </c>
      <c r="C958" s="145">
        <v>12</v>
      </c>
      <c r="D958" s="146" t="s">
        <v>24</v>
      </c>
      <c r="E958" s="188">
        <v>3233</v>
      </c>
      <c r="F958" s="228" t="s">
        <v>119</v>
      </c>
      <c r="G958" s="228"/>
      <c r="H958" s="348">
        <v>6000</v>
      </c>
      <c r="I958" s="348"/>
      <c r="J958" s="348">
        <v>61500</v>
      </c>
      <c r="K958" s="348">
        <f t="shared" si="115"/>
        <v>67500</v>
      </c>
    </row>
    <row r="959" spans="1:11" s="223" customFormat="1" ht="15" x14ac:dyDescent="0.2">
      <c r="A959" s="182" t="s">
        <v>647</v>
      </c>
      <c r="B959" s="160" t="s">
        <v>836</v>
      </c>
      <c r="C959" s="145">
        <v>12</v>
      </c>
      <c r="D959" s="146" t="s">
        <v>24</v>
      </c>
      <c r="E959" s="188">
        <v>3235</v>
      </c>
      <c r="F959" s="228" t="s">
        <v>42</v>
      </c>
      <c r="G959" s="228"/>
      <c r="H959" s="348"/>
      <c r="I959" s="348"/>
      <c r="J959" s="348">
        <v>200</v>
      </c>
      <c r="K959" s="348">
        <f t="shared" si="115"/>
        <v>200</v>
      </c>
    </row>
    <row r="960" spans="1:11" s="223" customFormat="1" ht="15" x14ac:dyDescent="0.2">
      <c r="A960" s="182" t="s">
        <v>647</v>
      </c>
      <c r="B960" s="160" t="s">
        <v>836</v>
      </c>
      <c r="C960" s="145">
        <v>12</v>
      </c>
      <c r="D960" s="146" t="s">
        <v>24</v>
      </c>
      <c r="E960" s="188">
        <v>3237</v>
      </c>
      <c r="F960" s="228" t="s">
        <v>36</v>
      </c>
      <c r="G960" s="228"/>
      <c r="H960" s="221">
        <v>41000</v>
      </c>
      <c r="I960" s="221">
        <v>17665</v>
      </c>
      <c r="J960" s="221"/>
      <c r="K960" s="221">
        <f t="shared" si="115"/>
        <v>23335</v>
      </c>
    </row>
    <row r="961" spans="1:11" s="167" customFormat="1" x14ac:dyDescent="0.2">
      <c r="A961" s="182" t="s">
        <v>647</v>
      </c>
      <c r="B961" s="160" t="s">
        <v>836</v>
      </c>
      <c r="C961" s="145">
        <v>12</v>
      </c>
      <c r="D961" s="146" t="s">
        <v>24</v>
      </c>
      <c r="E961" s="188">
        <v>3239</v>
      </c>
      <c r="F961" s="228" t="s">
        <v>41</v>
      </c>
      <c r="G961" s="228"/>
      <c r="H961" s="221">
        <v>24000</v>
      </c>
      <c r="I961" s="221">
        <v>23800</v>
      </c>
      <c r="J961" s="221"/>
      <c r="K961" s="221">
        <f t="shared" si="115"/>
        <v>200</v>
      </c>
    </row>
    <row r="962" spans="1:11" s="243" customFormat="1" x14ac:dyDescent="0.2">
      <c r="A962" s="353" t="s">
        <v>647</v>
      </c>
      <c r="B962" s="299" t="s">
        <v>836</v>
      </c>
      <c r="C962" s="282">
        <v>559</v>
      </c>
      <c r="D962" s="282"/>
      <c r="E962" s="283">
        <v>31</v>
      </c>
      <c r="F962" s="284"/>
      <c r="G962" s="284"/>
      <c r="H962" s="286">
        <f>H963+H965</f>
        <v>200000</v>
      </c>
      <c r="I962" s="286">
        <f>I963+I965</f>
        <v>30000</v>
      </c>
      <c r="J962" s="286">
        <f>J963+J965</f>
        <v>0</v>
      </c>
      <c r="K962" s="286">
        <f t="shared" si="115"/>
        <v>170000</v>
      </c>
    </row>
    <row r="963" spans="1:11" s="167" customFormat="1" x14ac:dyDescent="0.2">
      <c r="A963" s="238" t="s">
        <v>647</v>
      </c>
      <c r="B963" s="247" t="s">
        <v>836</v>
      </c>
      <c r="C963" s="169">
        <v>559</v>
      </c>
      <c r="D963" s="185"/>
      <c r="E963" s="187">
        <v>311</v>
      </c>
      <c r="F963" s="230"/>
      <c r="G963" s="230"/>
      <c r="H963" s="158">
        <f>H964</f>
        <v>170000</v>
      </c>
      <c r="I963" s="158">
        <f>I964</f>
        <v>30000</v>
      </c>
      <c r="J963" s="158">
        <f>J964</f>
        <v>0</v>
      </c>
      <c r="K963" s="158">
        <f t="shared" si="115"/>
        <v>140000</v>
      </c>
    </row>
    <row r="964" spans="1:11" s="166" customFormat="1" ht="15" x14ac:dyDescent="0.2">
      <c r="A964" s="182" t="s">
        <v>647</v>
      </c>
      <c r="B964" s="160" t="s">
        <v>836</v>
      </c>
      <c r="C964" s="145">
        <v>559</v>
      </c>
      <c r="D964" s="146" t="s">
        <v>24</v>
      </c>
      <c r="E964" s="188">
        <v>3111</v>
      </c>
      <c r="F964" s="228" t="s">
        <v>19</v>
      </c>
      <c r="G964" s="228"/>
      <c r="H964" s="221">
        <v>170000</v>
      </c>
      <c r="I964" s="221">
        <v>30000</v>
      </c>
      <c r="J964" s="221"/>
      <c r="K964" s="221">
        <f t="shared" si="115"/>
        <v>140000</v>
      </c>
    </row>
    <row r="965" spans="1:11" s="257" customFormat="1" x14ac:dyDescent="0.2">
      <c r="A965" s="238" t="s">
        <v>647</v>
      </c>
      <c r="B965" s="247" t="s">
        <v>836</v>
      </c>
      <c r="C965" s="250">
        <v>559</v>
      </c>
      <c r="D965" s="206"/>
      <c r="E965" s="203">
        <v>313</v>
      </c>
      <c r="F965" s="231"/>
      <c r="G965" s="231"/>
      <c r="H965" s="246">
        <f>H966</f>
        <v>30000</v>
      </c>
      <c r="I965" s="246">
        <f>I966</f>
        <v>0</v>
      </c>
      <c r="J965" s="246">
        <f>J966</f>
        <v>0</v>
      </c>
      <c r="K965" s="246">
        <f t="shared" si="115"/>
        <v>30000</v>
      </c>
    </row>
    <row r="966" spans="1:11" s="167" customFormat="1" x14ac:dyDescent="0.2">
      <c r="A966" s="182" t="s">
        <v>647</v>
      </c>
      <c r="B966" s="160" t="s">
        <v>836</v>
      </c>
      <c r="C966" s="145">
        <v>559</v>
      </c>
      <c r="D966" s="146" t="s">
        <v>24</v>
      </c>
      <c r="E966" s="188">
        <v>3132</v>
      </c>
      <c r="F966" s="228" t="s">
        <v>280</v>
      </c>
      <c r="G966" s="228"/>
      <c r="H966" s="221">
        <v>30000</v>
      </c>
      <c r="I966" s="221"/>
      <c r="J966" s="221"/>
      <c r="K966" s="221">
        <f t="shared" si="115"/>
        <v>30000</v>
      </c>
    </row>
    <row r="967" spans="1:11" s="166" customFormat="1" x14ac:dyDescent="0.2">
      <c r="A967" s="353" t="s">
        <v>647</v>
      </c>
      <c r="B967" s="299" t="s">
        <v>836</v>
      </c>
      <c r="C967" s="282">
        <v>559</v>
      </c>
      <c r="D967" s="282"/>
      <c r="E967" s="283">
        <v>32</v>
      </c>
      <c r="F967" s="284"/>
      <c r="G967" s="284"/>
      <c r="H967" s="286">
        <f>H968+H971</f>
        <v>436000</v>
      </c>
      <c r="I967" s="286">
        <f>I968+I971</f>
        <v>219435</v>
      </c>
      <c r="J967" s="286">
        <f>J968+J971</f>
        <v>362250</v>
      </c>
      <c r="K967" s="286">
        <f t="shared" si="115"/>
        <v>578815</v>
      </c>
    </row>
    <row r="968" spans="1:11" s="257" customFormat="1" x14ac:dyDescent="0.2">
      <c r="A968" s="238" t="s">
        <v>647</v>
      </c>
      <c r="B968" s="247" t="s">
        <v>836</v>
      </c>
      <c r="C968" s="169">
        <v>559</v>
      </c>
      <c r="D968" s="185"/>
      <c r="E968" s="187">
        <v>321</v>
      </c>
      <c r="F968" s="230"/>
      <c r="G968" s="230"/>
      <c r="H968" s="158">
        <f>SUM(H969:H970)</f>
        <v>38000</v>
      </c>
      <c r="I968" s="158">
        <f t="shared" ref="I968:J968" si="119">SUM(I969:I970)</f>
        <v>0</v>
      </c>
      <c r="J968" s="158">
        <f t="shared" si="119"/>
        <v>12750</v>
      </c>
      <c r="K968" s="158">
        <f t="shared" ref="K968:K1031" si="120">H968-I968+J968</f>
        <v>50750</v>
      </c>
    </row>
    <row r="969" spans="1:11" s="223" customFormat="1" ht="15" x14ac:dyDescent="0.2">
      <c r="A969" s="182" t="s">
        <v>647</v>
      </c>
      <c r="B969" s="160" t="s">
        <v>836</v>
      </c>
      <c r="C969" s="145">
        <v>559</v>
      </c>
      <c r="D969" s="146" t="s">
        <v>24</v>
      </c>
      <c r="E969" s="188">
        <v>3211</v>
      </c>
      <c r="F969" s="228" t="s">
        <v>110</v>
      </c>
      <c r="G969" s="228"/>
      <c r="H969" s="221">
        <v>38000</v>
      </c>
      <c r="I969" s="221"/>
      <c r="J969" s="221"/>
      <c r="K969" s="221">
        <f t="shared" si="120"/>
        <v>38000</v>
      </c>
    </row>
    <row r="970" spans="1:11" s="223" customFormat="1" ht="15" x14ac:dyDescent="0.2">
      <c r="A970" s="182" t="s">
        <v>647</v>
      </c>
      <c r="B970" s="160" t="s">
        <v>836</v>
      </c>
      <c r="C970" s="145">
        <v>559</v>
      </c>
      <c r="D970" s="146" t="s">
        <v>24</v>
      </c>
      <c r="E970" s="188">
        <v>3213</v>
      </c>
      <c r="F970" s="228" t="s">
        <v>112</v>
      </c>
      <c r="G970" s="228"/>
      <c r="H970" s="221"/>
      <c r="I970" s="221"/>
      <c r="J970" s="221">
        <v>12750</v>
      </c>
      <c r="K970" s="221">
        <f t="shared" si="120"/>
        <v>12750</v>
      </c>
    </row>
    <row r="971" spans="1:11" s="166" customFormat="1" x14ac:dyDescent="0.2">
      <c r="A971" s="238" t="s">
        <v>647</v>
      </c>
      <c r="B971" s="247" t="s">
        <v>836</v>
      </c>
      <c r="C971" s="250">
        <v>559</v>
      </c>
      <c r="D971" s="206"/>
      <c r="E971" s="203">
        <v>323</v>
      </c>
      <c r="F971" s="231"/>
      <c r="G971" s="231"/>
      <c r="H971" s="246">
        <f>SUM(H972:H975)</f>
        <v>398000</v>
      </c>
      <c r="I971" s="246">
        <f>SUM(I972:I975)</f>
        <v>219435</v>
      </c>
      <c r="J971" s="246">
        <f>SUM(J972:J975)</f>
        <v>349500</v>
      </c>
      <c r="K971" s="246">
        <f t="shared" si="120"/>
        <v>528065</v>
      </c>
    </row>
    <row r="972" spans="1:11" s="223" customFormat="1" ht="15" x14ac:dyDescent="0.2">
      <c r="A972" s="182" t="s">
        <v>647</v>
      </c>
      <c r="B972" s="160" t="s">
        <v>836</v>
      </c>
      <c r="C972" s="145">
        <v>559</v>
      </c>
      <c r="D972" s="146" t="s">
        <v>24</v>
      </c>
      <c r="E972" s="364">
        <v>3233</v>
      </c>
      <c r="F972" s="232" t="s">
        <v>119</v>
      </c>
      <c r="G972" s="232"/>
      <c r="H972" s="221">
        <v>34000</v>
      </c>
      <c r="I972" s="221"/>
      <c r="J972" s="221">
        <v>348500</v>
      </c>
      <c r="K972" s="221">
        <f t="shared" si="120"/>
        <v>382500</v>
      </c>
    </row>
    <row r="973" spans="1:11" s="166" customFormat="1" ht="15" x14ac:dyDescent="0.2">
      <c r="A973" s="182" t="s">
        <v>647</v>
      </c>
      <c r="B973" s="160" t="s">
        <v>836</v>
      </c>
      <c r="C973" s="145">
        <v>559</v>
      </c>
      <c r="D973" s="146" t="s">
        <v>24</v>
      </c>
      <c r="E973" s="364">
        <v>3235</v>
      </c>
      <c r="F973" s="232" t="s">
        <v>42</v>
      </c>
      <c r="G973" s="232"/>
      <c r="H973" s="221"/>
      <c r="I973" s="221"/>
      <c r="J973" s="221">
        <v>1000</v>
      </c>
      <c r="K973" s="221">
        <f t="shared" si="120"/>
        <v>1000</v>
      </c>
    </row>
    <row r="974" spans="1:11" s="257" customFormat="1" ht="15" x14ac:dyDescent="0.2">
      <c r="A974" s="182" t="s">
        <v>647</v>
      </c>
      <c r="B974" s="160" t="s">
        <v>836</v>
      </c>
      <c r="C974" s="145">
        <v>559</v>
      </c>
      <c r="D974" s="146" t="s">
        <v>24</v>
      </c>
      <c r="E974" s="188">
        <v>3237</v>
      </c>
      <c r="F974" s="228" t="s">
        <v>36</v>
      </c>
      <c r="G974" s="228"/>
      <c r="H974" s="221">
        <v>230000</v>
      </c>
      <c r="I974" s="221">
        <v>86435</v>
      </c>
      <c r="J974" s="221"/>
      <c r="K974" s="221">
        <f t="shared" si="120"/>
        <v>143565</v>
      </c>
    </row>
    <row r="975" spans="1:11" s="223" customFormat="1" ht="15" x14ac:dyDescent="0.2">
      <c r="A975" s="182" t="s">
        <v>647</v>
      </c>
      <c r="B975" s="160" t="s">
        <v>836</v>
      </c>
      <c r="C975" s="145">
        <v>559</v>
      </c>
      <c r="D975" s="146" t="s">
        <v>24</v>
      </c>
      <c r="E975" s="188">
        <v>3239</v>
      </c>
      <c r="F975" s="228" t="s">
        <v>41</v>
      </c>
      <c r="G975" s="228"/>
      <c r="H975" s="221">
        <v>134000</v>
      </c>
      <c r="I975" s="221">
        <v>133000</v>
      </c>
      <c r="J975" s="221"/>
      <c r="K975" s="221">
        <f t="shared" si="120"/>
        <v>1000</v>
      </c>
    </row>
    <row r="976" spans="1:11" s="166" customFormat="1" ht="78.75" x14ac:dyDescent="0.2">
      <c r="A976" s="305" t="s">
        <v>647</v>
      </c>
      <c r="B976" s="292" t="s">
        <v>925</v>
      </c>
      <c r="C976" s="293"/>
      <c r="D976" s="305"/>
      <c r="E976" s="295"/>
      <c r="F976" s="306" t="s">
        <v>926</v>
      </c>
      <c r="G976" s="297" t="s">
        <v>686</v>
      </c>
      <c r="H976" s="298">
        <f>H977+H980+H985+H988+H993+H996</f>
        <v>1077600</v>
      </c>
      <c r="I976" s="298">
        <f t="shared" ref="I976:J976" si="121">I977+I980+I985+I988+I993+I996</f>
        <v>0</v>
      </c>
      <c r="J976" s="298">
        <f t="shared" si="121"/>
        <v>0</v>
      </c>
      <c r="K976" s="298">
        <f t="shared" si="120"/>
        <v>1077600</v>
      </c>
    </row>
    <row r="977" spans="1:11" s="166" customFormat="1" x14ac:dyDescent="0.2">
      <c r="A977" s="353" t="s">
        <v>647</v>
      </c>
      <c r="B977" s="299" t="s">
        <v>925</v>
      </c>
      <c r="C977" s="282">
        <v>11</v>
      </c>
      <c r="D977" s="282"/>
      <c r="E977" s="283">
        <v>32</v>
      </c>
      <c r="F977" s="284"/>
      <c r="G977" s="284"/>
      <c r="H977" s="286">
        <f t="shared" ref="H977:J978" si="122">H978</f>
        <v>4500</v>
      </c>
      <c r="I977" s="286">
        <f t="shared" si="122"/>
        <v>0</v>
      </c>
      <c r="J977" s="286">
        <f t="shared" si="122"/>
        <v>0</v>
      </c>
      <c r="K977" s="286">
        <f t="shared" si="120"/>
        <v>4500</v>
      </c>
    </row>
    <row r="978" spans="1:11" s="223" customFormat="1" x14ac:dyDescent="0.2">
      <c r="A978" s="238" t="s">
        <v>647</v>
      </c>
      <c r="B978" s="247" t="s">
        <v>925</v>
      </c>
      <c r="C978" s="169">
        <v>11</v>
      </c>
      <c r="D978" s="185"/>
      <c r="E978" s="187">
        <v>321</v>
      </c>
      <c r="F978" s="230"/>
      <c r="G978" s="230"/>
      <c r="H978" s="158">
        <f t="shared" si="122"/>
        <v>4500</v>
      </c>
      <c r="I978" s="158">
        <f t="shared" si="122"/>
        <v>0</v>
      </c>
      <c r="J978" s="158">
        <f t="shared" si="122"/>
        <v>0</v>
      </c>
      <c r="K978" s="158">
        <f t="shared" si="120"/>
        <v>4500</v>
      </c>
    </row>
    <row r="979" spans="1:11" s="223" customFormat="1" x14ac:dyDescent="0.2">
      <c r="A979" s="250" t="s">
        <v>647</v>
      </c>
      <c r="B979" s="368" t="s">
        <v>925</v>
      </c>
      <c r="C979" s="368">
        <v>11</v>
      </c>
      <c r="D979" s="369" t="s">
        <v>24</v>
      </c>
      <c r="E979" s="364">
        <v>3211</v>
      </c>
      <c r="F979" s="232" t="s">
        <v>110</v>
      </c>
      <c r="G979" s="232"/>
      <c r="H979" s="221">
        <v>4500</v>
      </c>
      <c r="I979" s="221"/>
      <c r="J979" s="221"/>
      <c r="K979" s="221">
        <f t="shared" si="120"/>
        <v>4500</v>
      </c>
    </row>
    <row r="980" spans="1:11" s="223" customFormat="1" x14ac:dyDescent="0.2">
      <c r="A980" s="353" t="s">
        <v>647</v>
      </c>
      <c r="B980" s="299" t="s">
        <v>925</v>
      </c>
      <c r="C980" s="282">
        <v>12</v>
      </c>
      <c r="D980" s="282"/>
      <c r="E980" s="283">
        <v>31</v>
      </c>
      <c r="F980" s="284"/>
      <c r="G980" s="284"/>
      <c r="H980" s="286">
        <f>H981+H983</f>
        <v>51800</v>
      </c>
      <c r="I980" s="286">
        <f>I981+I983</f>
        <v>0</v>
      </c>
      <c r="J980" s="286">
        <f>J981+J983</f>
        <v>0</v>
      </c>
      <c r="K980" s="286">
        <f t="shared" si="120"/>
        <v>51800</v>
      </c>
    </row>
    <row r="981" spans="1:11" s="166" customFormat="1" x14ac:dyDescent="0.2">
      <c r="A981" s="238" t="s">
        <v>647</v>
      </c>
      <c r="B981" s="247" t="s">
        <v>925</v>
      </c>
      <c r="C981" s="169">
        <v>12</v>
      </c>
      <c r="D981" s="185"/>
      <c r="E981" s="187">
        <v>311</v>
      </c>
      <c r="F981" s="230"/>
      <c r="G981" s="230"/>
      <c r="H981" s="158">
        <f>H982</f>
        <v>44400</v>
      </c>
      <c r="I981" s="158">
        <f>I982</f>
        <v>0</v>
      </c>
      <c r="J981" s="158">
        <f>J982</f>
        <v>0</v>
      </c>
      <c r="K981" s="158">
        <f t="shared" si="120"/>
        <v>44400</v>
      </c>
    </row>
    <row r="982" spans="1:11" s="223" customFormat="1" x14ac:dyDescent="0.2">
      <c r="A982" s="250" t="s">
        <v>647</v>
      </c>
      <c r="B982" s="368" t="s">
        <v>925</v>
      </c>
      <c r="C982" s="368">
        <v>12</v>
      </c>
      <c r="D982" s="369" t="s">
        <v>24</v>
      </c>
      <c r="E982" s="364">
        <v>3111</v>
      </c>
      <c r="F982" s="232" t="s">
        <v>19</v>
      </c>
      <c r="G982" s="232"/>
      <c r="H982" s="221">
        <v>44400</v>
      </c>
      <c r="I982" s="221"/>
      <c r="J982" s="221"/>
      <c r="K982" s="221">
        <f t="shared" si="120"/>
        <v>44400</v>
      </c>
    </row>
    <row r="983" spans="1:11" s="223" customFormat="1" x14ac:dyDescent="0.2">
      <c r="A983" s="250" t="s">
        <v>647</v>
      </c>
      <c r="B983" s="169" t="s">
        <v>925</v>
      </c>
      <c r="C983" s="169">
        <v>12</v>
      </c>
      <c r="D983" s="185"/>
      <c r="E983" s="187">
        <v>313</v>
      </c>
      <c r="F983" s="230"/>
      <c r="G983" s="230"/>
      <c r="H983" s="260">
        <f>H984</f>
        <v>7400</v>
      </c>
      <c r="I983" s="260">
        <f>I984</f>
        <v>0</v>
      </c>
      <c r="J983" s="260">
        <f>J984</f>
        <v>0</v>
      </c>
      <c r="K983" s="260">
        <f t="shared" si="120"/>
        <v>7400</v>
      </c>
    </row>
    <row r="984" spans="1:11" s="166" customFormat="1" x14ac:dyDescent="0.2">
      <c r="A984" s="250" t="s">
        <v>647</v>
      </c>
      <c r="B984" s="368" t="s">
        <v>925</v>
      </c>
      <c r="C984" s="368">
        <v>12</v>
      </c>
      <c r="D984" s="369" t="s">
        <v>24</v>
      </c>
      <c r="E984" s="364">
        <v>3132</v>
      </c>
      <c r="F984" s="232" t="s">
        <v>280</v>
      </c>
      <c r="G984" s="232"/>
      <c r="H984" s="221">
        <v>7400</v>
      </c>
      <c r="I984" s="221"/>
      <c r="J984" s="221"/>
      <c r="K984" s="221">
        <f t="shared" si="120"/>
        <v>7400</v>
      </c>
    </row>
    <row r="985" spans="1:11" s="223" customFormat="1" x14ac:dyDescent="0.2">
      <c r="A985" s="353" t="s">
        <v>647</v>
      </c>
      <c r="B985" s="299" t="s">
        <v>925</v>
      </c>
      <c r="C985" s="282">
        <v>12</v>
      </c>
      <c r="D985" s="282"/>
      <c r="E985" s="283">
        <v>32</v>
      </c>
      <c r="F985" s="284"/>
      <c r="G985" s="284"/>
      <c r="H985" s="286">
        <f t="shared" ref="H985:J986" si="123">H986</f>
        <v>2300</v>
      </c>
      <c r="I985" s="286">
        <f t="shared" si="123"/>
        <v>0</v>
      </c>
      <c r="J985" s="286">
        <f t="shared" si="123"/>
        <v>0</v>
      </c>
      <c r="K985" s="286">
        <f t="shared" si="120"/>
        <v>2300</v>
      </c>
    </row>
    <row r="986" spans="1:11" s="223" customFormat="1" x14ac:dyDescent="0.2">
      <c r="A986" s="238" t="s">
        <v>647</v>
      </c>
      <c r="B986" s="247" t="s">
        <v>925</v>
      </c>
      <c r="C986" s="169">
        <v>12</v>
      </c>
      <c r="D986" s="185"/>
      <c r="E986" s="187">
        <v>321</v>
      </c>
      <c r="F986" s="230"/>
      <c r="G986" s="230"/>
      <c r="H986" s="158">
        <f t="shared" si="123"/>
        <v>2300</v>
      </c>
      <c r="I986" s="158">
        <f t="shared" si="123"/>
        <v>0</v>
      </c>
      <c r="J986" s="158">
        <f t="shared" si="123"/>
        <v>0</v>
      </c>
      <c r="K986" s="158">
        <f t="shared" si="120"/>
        <v>2300</v>
      </c>
    </row>
    <row r="987" spans="1:11" s="223" customFormat="1" x14ac:dyDescent="0.2">
      <c r="A987" s="250" t="s">
        <v>647</v>
      </c>
      <c r="B987" s="368" t="s">
        <v>925</v>
      </c>
      <c r="C987" s="368">
        <v>12</v>
      </c>
      <c r="D987" s="369" t="s">
        <v>24</v>
      </c>
      <c r="E987" s="364">
        <v>3211</v>
      </c>
      <c r="F987" s="232" t="s">
        <v>110</v>
      </c>
      <c r="G987" s="232"/>
      <c r="H987" s="221">
        <v>2300</v>
      </c>
      <c r="I987" s="221"/>
      <c r="J987" s="221"/>
      <c r="K987" s="221">
        <f t="shared" si="120"/>
        <v>2300</v>
      </c>
    </row>
    <row r="988" spans="1:11" s="223" customFormat="1" x14ac:dyDescent="0.2">
      <c r="A988" s="353" t="s">
        <v>647</v>
      </c>
      <c r="B988" s="299" t="s">
        <v>925</v>
      </c>
      <c r="C988" s="282">
        <v>51</v>
      </c>
      <c r="D988" s="282"/>
      <c r="E988" s="283">
        <v>31</v>
      </c>
      <c r="F988" s="284"/>
      <c r="G988" s="284"/>
      <c r="H988" s="286">
        <f>H989+H991</f>
        <v>293000</v>
      </c>
      <c r="I988" s="286">
        <f>I989+I991</f>
        <v>0</v>
      </c>
      <c r="J988" s="286">
        <f>J989+J991</f>
        <v>0</v>
      </c>
      <c r="K988" s="286">
        <f t="shared" si="120"/>
        <v>293000</v>
      </c>
    </row>
    <row r="989" spans="1:11" s="223" customFormat="1" x14ac:dyDescent="0.2">
      <c r="A989" s="238" t="s">
        <v>647</v>
      </c>
      <c r="B989" s="247" t="s">
        <v>925</v>
      </c>
      <c r="C989" s="169">
        <v>51</v>
      </c>
      <c r="D989" s="185"/>
      <c r="E989" s="187">
        <v>311</v>
      </c>
      <c r="F989" s="230"/>
      <c r="G989" s="230"/>
      <c r="H989" s="158">
        <f>H990</f>
        <v>251000</v>
      </c>
      <c r="I989" s="158">
        <f>I990</f>
        <v>0</v>
      </c>
      <c r="J989" s="158">
        <f>J990</f>
        <v>0</v>
      </c>
      <c r="K989" s="158">
        <f t="shared" si="120"/>
        <v>251000</v>
      </c>
    </row>
    <row r="990" spans="1:11" s="223" customFormat="1" x14ac:dyDescent="0.2">
      <c r="A990" s="250" t="s">
        <v>647</v>
      </c>
      <c r="B990" s="368" t="s">
        <v>925</v>
      </c>
      <c r="C990" s="368">
        <v>51</v>
      </c>
      <c r="D990" s="369" t="s">
        <v>24</v>
      </c>
      <c r="E990" s="364">
        <v>3111</v>
      </c>
      <c r="F990" s="232" t="s">
        <v>19</v>
      </c>
      <c r="G990" s="232"/>
      <c r="H990" s="221">
        <v>251000</v>
      </c>
      <c r="I990" s="221"/>
      <c r="J990" s="221"/>
      <c r="K990" s="221">
        <f t="shared" si="120"/>
        <v>251000</v>
      </c>
    </row>
    <row r="991" spans="1:11" s="257" customFormat="1" x14ac:dyDescent="0.2">
      <c r="A991" s="250" t="s">
        <v>647</v>
      </c>
      <c r="B991" s="169" t="s">
        <v>925</v>
      </c>
      <c r="C991" s="169">
        <v>51</v>
      </c>
      <c r="D991" s="185"/>
      <c r="E991" s="187">
        <v>313</v>
      </c>
      <c r="F991" s="230"/>
      <c r="G991" s="230"/>
      <c r="H991" s="260">
        <f>H992</f>
        <v>42000</v>
      </c>
      <c r="I991" s="260">
        <f>I992</f>
        <v>0</v>
      </c>
      <c r="J991" s="260">
        <f>J992</f>
        <v>0</v>
      </c>
      <c r="K991" s="260">
        <f t="shared" si="120"/>
        <v>42000</v>
      </c>
    </row>
    <row r="992" spans="1:11" s="223" customFormat="1" x14ac:dyDescent="0.2">
      <c r="A992" s="250" t="s">
        <v>647</v>
      </c>
      <c r="B992" s="368" t="s">
        <v>925</v>
      </c>
      <c r="C992" s="368">
        <v>51</v>
      </c>
      <c r="D992" s="369" t="s">
        <v>24</v>
      </c>
      <c r="E992" s="364">
        <v>3132</v>
      </c>
      <c r="F992" s="232" t="s">
        <v>280</v>
      </c>
      <c r="G992" s="232"/>
      <c r="H992" s="221">
        <v>42000</v>
      </c>
      <c r="I992" s="221"/>
      <c r="J992" s="221"/>
      <c r="K992" s="221">
        <f t="shared" si="120"/>
        <v>42000</v>
      </c>
    </row>
    <row r="993" spans="1:11" s="223" customFormat="1" x14ac:dyDescent="0.2">
      <c r="A993" s="353" t="s">
        <v>647</v>
      </c>
      <c r="B993" s="299" t="s">
        <v>925</v>
      </c>
      <c r="C993" s="282">
        <v>51</v>
      </c>
      <c r="D993" s="282"/>
      <c r="E993" s="283">
        <v>32</v>
      </c>
      <c r="F993" s="284"/>
      <c r="G993" s="284"/>
      <c r="H993" s="286">
        <f t="shared" ref="H993:J994" si="124">H994</f>
        <v>13000</v>
      </c>
      <c r="I993" s="286">
        <f t="shared" si="124"/>
        <v>0</v>
      </c>
      <c r="J993" s="286">
        <f t="shared" si="124"/>
        <v>0</v>
      </c>
      <c r="K993" s="286">
        <f t="shared" si="120"/>
        <v>13000</v>
      </c>
    </row>
    <row r="994" spans="1:11" s="223" customFormat="1" x14ac:dyDescent="0.2">
      <c r="A994" s="238" t="s">
        <v>647</v>
      </c>
      <c r="B994" s="247" t="s">
        <v>925</v>
      </c>
      <c r="C994" s="169">
        <v>51</v>
      </c>
      <c r="D994" s="185"/>
      <c r="E994" s="187">
        <v>321</v>
      </c>
      <c r="F994" s="230"/>
      <c r="G994" s="230"/>
      <c r="H994" s="158">
        <f t="shared" si="124"/>
        <v>13000</v>
      </c>
      <c r="I994" s="158">
        <f t="shared" si="124"/>
        <v>0</v>
      </c>
      <c r="J994" s="158">
        <f t="shared" si="124"/>
        <v>0</v>
      </c>
      <c r="K994" s="158">
        <f t="shared" si="120"/>
        <v>13000</v>
      </c>
    </row>
    <row r="995" spans="1:11" s="223" customFormat="1" x14ac:dyDescent="0.2">
      <c r="A995" s="250" t="s">
        <v>647</v>
      </c>
      <c r="B995" s="368" t="s">
        <v>925</v>
      </c>
      <c r="C995" s="368">
        <v>51</v>
      </c>
      <c r="D995" s="369" t="s">
        <v>24</v>
      </c>
      <c r="E995" s="364">
        <v>3211</v>
      </c>
      <c r="F995" s="232" t="s">
        <v>110</v>
      </c>
      <c r="G995" s="232"/>
      <c r="H995" s="221">
        <v>13000</v>
      </c>
      <c r="I995" s="221"/>
      <c r="J995" s="221"/>
      <c r="K995" s="221">
        <f t="shared" si="120"/>
        <v>13000</v>
      </c>
    </row>
    <row r="996" spans="1:11" s="166" customFormat="1" x14ac:dyDescent="0.2">
      <c r="A996" s="353" t="s">
        <v>647</v>
      </c>
      <c r="B996" s="299" t="s">
        <v>925</v>
      </c>
      <c r="C996" s="282">
        <v>51</v>
      </c>
      <c r="D996" s="282"/>
      <c r="E996" s="283">
        <v>36</v>
      </c>
      <c r="F996" s="284"/>
      <c r="G996" s="284"/>
      <c r="H996" s="286">
        <f>H997</f>
        <v>713000</v>
      </c>
      <c r="I996" s="286">
        <f>I997</f>
        <v>0</v>
      </c>
      <c r="J996" s="286">
        <f>J997</f>
        <v>0</v>
      </c>
      <c r="K996" s="286">
        <f t="shared" si="120"/>
        <v>713000</v>
      </c>
    </row>
    <row r="997" spans="1:11" s="166" customFormat="1" x14ac:dyDescent="0.2">
      <c r="A997" s="238" t="s">
        <v>647</v>
      </c>
      <c r="B997" s="247" t="s">
        <v>925</v>
      </c>
      <c r="C997" s="169">
        <v>51</v>
      </c>
      <c r="D997" s="185"/>
      <c r="E997" s="187">
        <v>368</v>
      </c>
      <c r="F997" s="230"/>
      <c r="G997" s="230"/>
      <c r="H997" s="158">
        <f>H998+H999</f>
        <v>713000</v>
      </c>
      <c r="I997" s="158">
        <f>I998+I999</f>
        <v>0</v>
      </c>
      <c r="J997" s="158">
        <f>J998+J999</f>
        <v>0</v>
      </c>
      <c r="K997" s="158">
        <f t="shared" si="120"/>
        <v>713000</v>
      </c>
    </row>
    <row r="998" spans="1:11" s="223" customFormat="1" ht="30" x14ac:dyDescent="0.2">
      <c r="A998" s="250" t="s">
        <v>647</v>
      </c>
      <c r="B998" s="368" t="s">
        <v>925</v>
      </c>
      <c r="C998" s="368">
        <v>51</v>
      </c>
      <c r="D998" s="369" t="s">
        <v>24</v>
      </c>
      <c r="E998" s="364">
        <v>3681</v>
      </c>
      <c r="F998" s="232" t="s">
        <v>625</v>
      </c>
      <c r="G998" s="232"/>
      <c r="H998" s="221">
        <v>13000</v>
      </c>
      <c r="I998" s="221"/>
      <c r="J998" s="221"/>
      <c r="K998" s="221">
        <f t="shared" si="120"/>
        <v>13000</v>
      </c>
    </row>
    <row r="999" spans="1:11" s="223" customFormat="1" ht="30" x14ac:dyDescent="0.2">
      <c r="A999" s="250" t="s">
        <v>647</v>
      </c>
      <c r="B999" s="368" t="s">
        <v>925</v>
      </c>
      <c r="C999" s="368">
        <v>51</v>
      </c>
      <c r="D999" s="369" t="s">
        <v>24</v>
      </c>
      <c r="E999" s="364">
        <v>3682</v>
      </c>
      <c r="F999" s="232" t="s">
        <v>620</v>
      </c>
      <c r="G999" s="232"/>
      <c r="H999" s="221">
        <v>700000</v>
      </c>
      <c r="I999" s="221"/>
      <c r="J999" s="221"/>
      <c r="K999" s="221">
        <f t="shared" si="120"/>
        <v>700000</v>
      </c>
    </row>
    <row r="1000" spans="1:11" s="167" customFormat="1" ht="47.25" x14ac:dyDescent="0.2">
      <c r="A1000" s="354" t="s">
        <v>647</v>
      </c>
      <c r="B1000" s="293" t="s">
        <v>968</v>
      </c>
      <c r="C1000" s="293"/>
      <c r="D1000" s="293"/>
      <c r="E1000" s="294"/>
      <c r="F1000" s="296" t="s">
        <v>967</v>
      </c>
      <c r="G1000" s="297" t="s">
        <v>686</v>
      </c>
      <c r="H1000" s="298">
        <f>H1001</f>
        <v>0</v>
      </c>
      <c r="I1000" s="298">
        <f t="shared" ref="I1000:J1000" si="125">I1001</f>
        <v>0</v>
      </c>
      <c r="J1000" s="298">
        <f t="shared" si="125"/>
        <v>300000</v>
      </c>
      <c r="K1000" s="298">
        <f t="shared" si="120"/>
        <v>300000</v>
      </c>
    </row>
    <row r="1001" spans="1:11" s="243" customFormat="1" x14ac:dyDescent="0.2">
      <c r="A1001" s="353" t="s">
        <v>647</v>
      </c>
      <c r="B1001" s="299" t="s">
        <v>968</v>
      </c>
      <c r="C1001" s="282">
        <v>11</v>
      </c>
      <c r="D1001" s="351"/>
      <c r="E1001" s="283">
        <v>32</v>
      </c>
      <c r="F1001" s="284"/>
      <c r="G1001" s="285"/>
      <c r="H1001" s="286">
        <f>H1002+H1004</f>
        <v>0</v>
      </c>
      <c r="I1001" s="286">
        <f t="shared" ref="I1001:J1001" si="126">I1002+I1004</f>
        <v>0</v>
      </c>
      <c r="J1001" s="286">
        <f t="shared" si="126"/>
        <v>300000</v>
      </c>
      <c r="K1001" s="286">
        <f t="shared" si="120"/>
        <v>300000</v>
      </c>
    </row>
    <row r="1002" spans="1:11" s="223" customFormat="1" x14ac:dyDescent="0.2">
      <c r="A1002" s="238" t="s">
        <v>647</v>
      </c>
      <c r="B1002" s="247" t="s">
        <v>968</v>
      </c>
      <c r="C1002" s="169">
        <v>11</v>
      </c>
      <c r="D1002" s="185"/>
      <c r="E1002" s="187">
        <v>323</v>
      </c>
      <c r="F1002" s="230"/>
      <c r="G1002" s="157"/>
      <c r="H1002" s="158">
        <f>H1003</f>
        <v>0</v>
      </c>
      <c r="I1002" s="158">
        <f t="shared" ref="I1002:J1002" si="127">I1003</f>
        <v>0</v>
      </c>
      <c r="J1002" s="158">
        <f t="shared" si="127"/>
        <v>200000</v>
      </c>
      <c r="K1002" s="158">
        <f t="shared" si="120"/>
        <v>200000</v>
      </c>
    </row>
    <row r="1003" spans="1:11" s="166" customFormat="1" ht="15" x14ac:dyDescent="0.2">
      <c r="A1003" s="182" t="s">
        <v>647</v>
      </c>
      <c r="B1003" s="160" t="s">
        <v>968</v>
      </c>
      <c r="C1003" s="145">
        <v>11</v>
      </c>
      <c r="D1003" s="182" t="s">
        <v>24</v>
      </c>
      <c r="E1003" s="188">
        <v>3237</v>
      </c>
      <c r="F1003" s="228" t="s">
        <v>36</v>
      </c>
      <c r="G1003" s="220"/>
      <c r="H1003" s="341"/>
      <c r="I1003" s="341"/>
      <c r="J1003" s="341">
        <v>200000</v>
      </c>
      <c r="K1003" s="341">
        <f t="shared" si="120"/>
        <v>200000</v>
      </c>
    </row>
    <row r="1004" spans="1:11" s="223" customFormat="1" x14ac:dyDescent="0.2">
      <c r="A1004" s="238" t="s">
        <v>647</v>
      </c>
      <c r="B1004" s="247" t="s">
        <v>968</v>
      </c>
      <c r="C1004" s="169">
        <v>11</v>
      </c>
      <c r="D1004" s="185"/>
      <c r="E1004" s="187">
        <v>329</v>
      </c>
      <c r="F1004" s="230"/>
      <c r="G1004" s="157"/>
      <c r="H1004" s="158">
        <f>H1005</f>
        <v>0</v>
      </c>
      <c r="I1004" s="158">
        <f t="shared" ref="I1004:J1004" si="128">I1005</f>
        <v>0</v>
      </c>
      <c r="J1004" s="158">
        <f t="shared" si="128"/>
        <v>100000</v>
      </c>
      <c r="K1004" s="158">
        <f t="shared" si="120"/>
        <v>100000</v>
      </c>
    </row>
    <row r="1005" spans="1:11" s="223" customFormat="1" ht="15" x14ac:dyDescent="0.2">
      <c r="A1005" s="182" t="s">
        <v>647</v>
      </c>
      <c r="B1005" s="160" t="s">
        <v>968</v>
      </c>
      <c r="C1005" s="145">
        <v>11</v>
      </c>
      <c r="D1005" s="182" t="s">
        <v>24</v>
      </c>
      <c r="E1005" s="188">
        <v>3294</v>
      </c>
      <c r="F1005" s="228" t="s">
        <v>611</v>
      </c>
      <c r="G1005" s="220"/>
      <c r="H1005" s="341"/>
      <c r="I1005" s="341"/>
      <c r="J1005" s="341">
        <v>100000</v>
      </c>
      <c r="K1005" s="341">
        <f t="shared" si="120"/>
        <v>100000</v>
      </c>
    </row>
    <row r="1006" spans="1:11" s="223" customFormat="1" ht="33.75" x14ac:dyDescent="0.2">
      <c r="A1006" s="354" t="s">
        <v>647</v>
      </c>
      <c r="B1006" s="293" t="s">
        <v>895</v>
      </c>
      <c r="C1006" s="293"/>
      <c r="D1006" s="293"/>
      <c r="E1006" s="294"/>
      <c r="F1006" s="296" t="s">
        <v>896</v>
      </c>
      <c r="G1006" s="297" t="s">
        <v>691</v>
      </c>
      <c r="H1006" s="298">
        <f t="shared" ref="H1006:J1008" si="129">H1007</f>
        <v>95363270</v>
      </c>
      <c r="I1006" s="298">
        <f t="shared" si="129"/>
        <v>0</v>
      </c>
      <c r="J1006" s="298">
        <f t="shared" si="129"/>
        <v>30500000</v>
      </c>
      <c r="K1006" s="298">
        <f t="shared" si="120"/>
        <v>125863270</v>
      </c>
    </row>
    <row r="1007" spans="1:11" s="223" customFormat="1" x14ac:dyDescent="0.2">
      <c r="A1007" s="353" t="s">
        <v>647</v>
      </c>
      <c r="B1007" s="299" t="s">
        <v>895</v>
      </c>
      <c r="C1007" s="282">
        <v>11</v>
      </c>
      <c r="D1007" s="351"/>
      <c r="E1007" s="283">
        <v>36</v>
      </c>
      <c r="F1007" s="284"/>
      <c r="G1007" s="285"/>
      <c r="H1007" s="286">
        <f t="shared" si="129"/>
        <v>95363270</v>
      </c>
      <c r="I1007" s="286">
        <f t="shared" si="129"/>
        <v>0</v>
      </c>
      <c r="J1007" s="286">
        <f t="shared" si="129"/>
        <v>30500000</v>
      </c>
      <c r="K1007" s="286">
        <f t="shared" si="120"/>
        <v>125863270</v>
      </c>
    </row>
    <row r="1008" spans="1:11" s="223" customFormat="1" x14ac:dyDescent="0.2">
      <c r="A1008" s="238" t="s">
        <v>647</v>
      </c>
      <c r="B1008" s="247" t="s">
        <v>895</v>
      </c>
      <c r="C1008" s="169">
        <v>11</v>
      </c>
      <c r="D1008" s="185"/>
      <c r="E1008" s="187">
        <v>363</v>
      </c>
      <c r="F1008" s="230"/>
      <c r="G1008" s="157"/>
      <c r="H1008" s="158">
        <f t="shared" si="129"/>
        <v>95363270</v>
      </c>
      <c r="I1008" s="158">
        <f t="shared" si="129"/>
        <v>0</v>
      </c>
      <c r="J1008" s="158">
        <f t="shared" si="129"/>
        <v>30500000</v>
      </c>
      <c r="K1008" s="158">
        <f t="shared" si="120"/>
        <v>125863270</v>
      </c>
    </row>
    <row r="1009" spans="1:11" s="223" customFormat="1" ht="15" x14ac:dyDescent="0.2">
      <c r="A1009" s="182" t="s">
        <v>647</v>
      </c>
      <c r="B1009" s="160" t="s">
        <v>895</v>
      </c>
      <c r="C1009" s="145">
        <v>11</v>
      </c>
      <c r="D1009" s="182" t="s">
        <v>24</v>
      </c>
      <c r="E1009" s="188">
        <v>3631</v>
      </c>
      <c r="F1009" s="228" t="s">
        <v>233</v>
      </c>
      <c r="G1009" s="220"/>
      <c r="H1009" s="341">
        <v>95363270</v>
      </c>
      <c r="I1009" s="341"/>
      <c r="J1009" s="341">
        <v>30500000</v>
      </c>
      <c r="K1009" s="341">
        <f t="shared" si="120"/>
        <v>125863270</v>
      </c>
    </row>
    <row r="1010" spans="1:11" s="167" customFormat="1" ht="33.75" x14ac:dyDescent="0.2">
      <c r="A1010" s="354" t="s">
        <v>647</v>
      </c>
      <c r="B1010" s="293" t="s">
        <v>897</v>
      </c>
      <c r="C1010" s="293"/>
      <c r="D1010" s="293"/>
      <c r="E1010" s="294"/>
      <c r="F1010" s="296" t="s">
        <v>898</v>
      </c>
      <c r="G1010" s="297" t="s">
        <v>691</v>
      </c>
      <c r="H1010" s="298">
        <f>H1011+H1014</f>
        <v>35029119</v>
      </c>
      <c r="I1010" s="298">
        <f>I1011+I1014</f>
        <v>27000000</v>
      </c>
      <c r="J1010" s="298">
        <f>J1011+J1014</f>
        <v>25000000</v>
      </c>
      <c r="K1010" s="298">
        <f t="shared" si="120"/>
        <v>33029119</v>
      </c>
    </row>
    <row r="1011" spans="1:11" s="223" customFormat="1" x14ac:dyDescent="0.2">
      <c r="A1011" s="353" t="s">
        <v>647</v>
      </c>
      <c r="B1011" s="299" t="s">
        <v>897</v>
      </c>
      <c r="C1011" s="282">
        <v>11</v>
      </c>
      <c r="D1011" s="351"/>
      <c r="E1011" s="283">
        <v>36</v>
      </c>
      <c r="F1011" s="284"/>
      <c r="G1011" s="285"/>
      <c r="H1011" s="286">
        <f t="shared" ref="H1011:J1012" si="130">H1012</f>
        <v>27075000</v>
      </c>
      <c r="I1011" s="286">
        <f t="shared" si="130"/>
        <v>27000000</v>
      </c>
      <c r="J1011" s="286">
        <f t="shared" si="130"/>
        <v>0</v>
      </c>
      <c r="K1011" s="286">
        <f t="shared" si="120"/>
        <v>75000</v>
      </c>
    </row>
    <row r="1012" spans="1:11" s="166" customFormat="1" x14ac:dyDescent="0.2">
      <c r="A1012" s="238" t="s">
        <v>647</v>
      </c>
      <c r="B1012" s="247" t="s">
        <v>897</v>
      </c>
      <c r="C1012" s="169">
        <v>11</v>
      </c>
      <c r="D1012" s="185"/>
      <c r="E1012" s="187">
        <v>363</v>
      </c>
      <c r="F1012" s="230"/>
      <c r="G1012" s="157"/>
      <c r="H1012" s="158">
        <f t="shared" si="130"/>
        <v>27075000</v>
      </c>
      <c r="I1012" s="158">
        <f t="shared" si="130"/>
        <v>27000000</v>
      </c>
      <c r="J1012" s="158">
        <f t="shared" si="130"/>
        <v>0</v>
      </c>
      <c r="K1012" s="158">
        <f t="shared" si="120"/>
        <v>75000</v>
      </c>
    </row>
    <row r="1013" spans="1:11" s="167" customFormat="1" x14ac:dyDescent="0.2">
      <c r="A1013" s="182" t="s">
        <v>647</v>
      </c>
      <c r="B1013" s="160" t="s">
        <v>897</v>
      </c>
      <c r="C1013" s="145">
        <v>11</v>
      </c>
      <c r="D1013" s="182" t="s">
        <v>24</v>
      </c>
      <c r="E1013" s="188">
        <v>3631</v>
      </c>
      <c r="F1013" s="228" t="s">
        <v>233</v>
      </c>
      <c r="G1013" s="220"/>
      <c r="H1013" s="341">
        <v>27075000</v>
      </c>
      <c r="I1013" s="341">
        <v>27000000</v>
      </c>
      <c r="J1013" s="341"/>
      <c r="K1013" s="341">
        <f t="shared" si="120"/>
        <v>75000</v>
      </c>
    </row>
    <row r="1014" spans="1:11" s="223" customFormat="1" x14ac:dyDescent="0.2">
      <c r="A1014" s="353" t="s">
        <v>647</v>
      </c>
      <c r="B1014" s="299" t="s">
        <v>897</v>
      </c>
      <c r="C1014" s="282">
        <v>11</v>
      </c>
      <c r="D1014" s="351"/>
      <c r="E1014" s="283">
        <v>37</v>
      </c>
      <c r="F1014" s="284"/>
      <c r="G1014" s="285"/>
      <c r="H1014" s="286">
        <f t="shared" ref="H1014:J1014" si="131">H1015</f>
        <v>7954119</v>
      </c>
      <c r="I1014" s="286">
        <f t="shared" si="131"/>
        <v>0</v>
      </c>
      <c r="J1014" s="286">
        <f t="shared" si="131"/>
        <v>25000000</v>
      </c>
      <c r="K1014" s="286">
        <f t="shared" si="120"/>
        <v>32954119</v>
      </c>
    </row>
    <row r="1015" spans="1:11" s="167" customFormat="1" x14ac:dyDescent="0.2">
      <c r="A1015" s="238" t="s">
        <v>647</v>
      </c>
      <c r="B1015" s="247" t="s">
        <v>897</v>
      </c>
      <c r="C1015" s="169">
        <v>11</v>
      </c>
      <c r="D1015" s="185"/>
      <c r="E1015" s="187">
        <v>372</v>
      </c>
      <c r="F1015" s="230"/>
      <c r="G1015" s="157"/>
      <c r="H1015" s="158">
        <f>H1016+H1017</f>
        <v>7954119</v>
      </c>
      <c r="I1015" s="158">
        <f>I1016+I1017</f>
        <v>0</v>
      </c>
      <c r="J1015" s="158">
        <f>J1016+J1017</f>
        <v>25000000</v>
      </c>
      <c r="K1015" s="158">
        <f t="shared" si="120"/>
        <v>32954119</v>
      </c>
    </row>
    <row r="1016" spans="1:11" s="223" customFormat="1" ht="15" x14ac:dyDescent="0.2">
      <c r="A1016" s="182" t="s">
        <v>647</v>
      </c>
      <c r="B1016" s="160" t="s">
        <v>897</v>
      </c>
      <c r="C1016" s="145">
        <v>11</v>
      </c>
      <c r="D1016" s="182" t="s">
        <v>24</v>
      </c>
      <c r="E1016" s="188">
        <v>3721</v>
      </c>
      <c r="F1016" s="228" t="s">
        <v>149</v>
      </c>
      <c r="G1016" s="220"/>
      <c r="H1016" s="222">
        <v>10000</v>
      </c>
      <c r="I1016" s="222"/>
      <c r="J1016" s="222"/>
      <c r="K1016" s="222">
        <f t="shared" si="120"/>
        <v>10000</v>
      </c>
    </row>
    <row r="1017" spans="1:11" s="167" customFormat="1" x14ac:dyDescent="0.2">
      <c r="A1017" s="182" t="s">
        <v>647</v>
      </c>
      <c r="B1017" s="160" t="s">
        <v>897</v>
      </c>
      <c r="C1017" s="145">
        <v>11</v>
      </c>
      <c r="D1017" s="182" t="s">
        <v>24</v>
      </c>
      <c r="E1017" s="188">
        <v>3722</v>
      </c>
      <c r="F1017" s="228" t="s">
        <v>609</v>
      </c>
      <c r="G1017" s="220"/>
      <c r="H1017" s="341">
        <v>7944119</v>
      </c>
      <c r="I1017" s="341"/>
      <c r="J1017" s="341">
        <v>25000000</v>
      </c>
      <c r="K1017" s="341">
        <f t="shared" si="120"/>
        <v>32944119</v>
      </c>
    </row>
    <row r="1018" spans="1:11" s="223" customFormat="1" ht="47.25" x14ac:dyDescent="0.2">
      <c r="A1018" s="354" t="s">
        <v>647</v>
      </c>
      <c r="B1018" s="293" t="s">
        <v>954</v>
      </c>
      <c r="C1018" s="293"/>
      <c r="D1018" s="293"/>
      <c r="E1018" s="294"/>
      <c r="F1018" s="296" t="s">
        <v>955</v>
      </c>
      <c r="G1018" s="297" t="s">
        <v>691</v>
      </c>
      <c r="H1018" s="298">
        <f>H1019</f>
        <v>28500000</v>
      </c>
      <c r="I1018" s="298">
        <f>I1019</f>
        <v>28500000</v>
      </c>
      <c r="J1018" s="298">
        <f>J1019</f>
        <v>0</v>
      </c>
      <c r="K1018" s="298">
        <f t="shared" si="120"/>
        <v>0</v>
      </c>
    </row>
    <row r="1019" spans="1:11" s="223" customFormat="1" x14ac:dyDescent="0.2">
      <c r="A1019" s="353" t="s">
        <v>647</v>
      </c>
      <c r="B1019" s="299" t="s">
        <v>954</v>
      </c>
      <c r="C1019" s="282">
        <v>11</v>
      </c>
      <c r="D1019" s="351"/>
      <c r="E1019" s="283">
        <v>35</v>
      </c>
      <c r="F1019" s="284"/>
      <c r="G1019" s="285"/>
      <c r="H1019" s="286">
        <f>H1020+H1022</f>
        <v>28500000</v>
      </c>
      <c r="I1019" s="286">
        <f>I1020+I1022</f>
        <v>28500000</v>
      </c>
      <c r="J1019" s="286">
        <f>J1020+J1022</f>
        <v>0</v>
      </c>
      <c r="K1019" s="286">
        <f t="shared" si="120"/>
        <v>0</v>
      </c>
    </row>
    <row r="1020" spans="1:11" s="166" customFormat="1" x14ac:dyDescent="0.2">
      <c r="A1020" s="238" t="s">
        <v>647</v>
      </c>
      <c r="B1020" s="247" t="s">
        <v>954</v>
      </c>
      <c r="C1020" s="169">
        <v>11</v>
      </c>
      <c r="D1020" s="185"/>
      <c r="E1020" s="187">
        <v>351</v>
      </c>
      <c r="F1020" s="230"/>
      <c r="G1020" s="157"/>
      <c r="H1020" s="158">
        <f>H1021</f>
        <v>3800000</v>
      </c>
      <c r="I1020" s="158">
        <f>I1021</f>
        <v>3800000</v>
      </c>
      <c r="J1020" s="158">
        <f>J1021</f>
        <v>0</v>
      </c>
      <c r="K1020" s="158">
        <f t="shared" si="120"/>
        <v>0</v>
      </c>
    </row>
    <row r="1021" spans="1:11" s="166" customFormat="1" ht="30" x14ac:dyDescent="0.2">
      <c r="A1021" s="182" t="s">
        <v>647</v>
      </c>
      <c r="B1021" s="160" t="s">
        <v>954</v>
      </c>
      <c r="C1021" s="145">
        <v>11</v>
      </c>
      <c r="D1021" s="182" t="s">
        <v>24</v>
      </c>
      <c r="E1021" s="188">
        <v>3512</v>
      </c>
      <c r="F1021" s="228" t="s">
        <v>140</v>
      </c>
      <c r="G1021" s="220"/>
      <c r="H1021" s="341">
        <v>3800000</v>
      </c>
      <c r="I1021" s="341">
        <v>3800000</v>
      </c>
      <c r="J1021" s="341"/>
      <c r="K1021" s="341">
        <f t="shared" si="120"/>
        <v>0</v>
      </c>
    </row>
    <row r="1022" spans="1:11" s="223" customFormat="1" x14ac:dyDescent="0.2">
      <c r="A1022" s="238" t="s">
        <v>647</v>
      </c>
      <c r="B1022" s="247" t="s">
        <v>954</v>
      </c>
      <c r="C1022" s="169">
        <v>11</v>
      </c>
      <c r="D1022" s="185"/>
      <c r="E1022" s="187">
        <v>352</v>
      </c>
      <c r="F1022" s="230"/>
      <c r="G1022" s="157"/>
      <c r="H1022" s="158">
        <f>H1023</f>
        <v>24700000</v>
      </c>
      <c r="I1022" s="158">
        <f>I1023</f>
        <v>24700000</v>
      </c>
      <c r="J1022" s="158">
        <f>J1023</f>
        <v>0</v>
      </c>
      <c r="K1022" s="158">
        <f t="shared" si="120"/>
        <v>0</v>
      </c>
    </row>
    <row r="1023" spans="1:11" s="257" customFormat="1" ht="30" x14ac:dyDescent="0.2">
      <c r="A1023" s="182" t="s">
        <v>647</v>
      </c>
      <c r="B1023" s="160" t="s">
        <v>954</v>
      </c>
      <c r="C1023" s="145">
        <v>11</v>
      </c>
      <c r="D1023" s="182" t="s">
        <v>24</v>
      </c>
      <c r="E1023" s="188">
        <v>3522</v>
      </c>
      <c r="F1023" s="228" t="s">
        <v>661</v>
      </c>
      <c r="G1023" s="220"/>
      <c r="H1023" s="341">
        <v>24700000</v>
      </c>
      <c r="I1023" s="341">
        <v>24700000</v>
      </c>
      <c r="J1023" s="341"/>
      <c r="K1023" s="341">
        <f t="shared" si="120"/>
        <v>0</v>
      </c>
    </row>
    <row r="1024" spans="1:11" s="257" customFormat="1" ht="45" x14ac:dyDescent="0.2">
      <c r="A1024" s="354" t="s">
        <v>647</v>
      </c>
      <c r="B1024" s="293" t="s">
        <v>899</v>
      </c>
      <c r="C1024" s="293"/>
      <c r="D1024" s="293"/>
      <c r="E1024" s="294"/>
      <c r="F1024" s="296" t="s">
        <v>900</v>
      </c>
      <c r="G1024" s="297" t="s">
        <v>686</v>
      </c>
      <c r="H1024" s="298">
        <f t="shared" ref="H1024:J1026" si="132">H1025</f>
        <v>242263</v>
      </c>
      <c r="I1024" s="298">
        <f t="shared" si="132"/>
        <v>0</v>
      </c>
      <c r="J1024" s="298">
        <f t="shared" si="132"/>
        <v>0</v>
      </c>
      <c r="K1024" s="298">
        <f t="shared" si="120"/>
        <v>242263</v>
      </c>
    </row>
    <row r="1025" spans="1:11" s="166" customFormat="1" x14ac:dyDescent="0.2">
      <c r="A1025" s="353" t="s">
        <v>647</v>
      </c>
      <c r="B1025" s="299" t="s">
        <v>899</v>
      </c>
      <c r="C1025" s="282">
        <v>61</v>
      </c>
      <c r="D1025" s="351"/>
      <c r="E1025" s="283">
        <v>36</v>
      </c>
      <c r="F1025" s="284"/>
      <c r="G1025" s="285"/>
      <c r="H1025" s="286">
        <f t="shared" si="132"/>
        <v>242263</v>
      </c>
      <c r="I1025" s="286">
        <f t="shared" si="132"/>
        <v>0</v>
      </c>
      <c r="J1025" s="286">
        <f t="shared" si="132"/>
        <v>0</v>
      </c>
      <c r="K1025" s="286">
        <f t="shared" si="120"/>
        <v>242263</v>
      </c>
    </row>
    <row r="1026" spans="1:11" s="166" customFormat="1" x14ac:dyDescent="0.2">
      <c r="A1026" s="238" t="s">
        <v>647</v>
      </c>
      <c r="B1026" s="247" t="s">
        <v>899</v>
      </c>
      <c r="C1026" s="169">
        <v>61</v>
      </c>
      <c r="D1026" s="185"/>
      <c r="E1026" s="187">
        <v>363</v>
      </c>
      <c r="F1026" s="230"/>
      <c r="G1026" s="157"/>
      <c r="H1026" s="158">
        <f t="shared" si="132"/>
        <v>242263</v>
      </c>
      <c r="I1026" s="158">
        <f t="shared" si="132"/>
        <v>0</v>
      </c>
      <c r="J1026" s="158">
        <f t="shared" si="132"/>
        <v>0</v>
      </c>
      <c r="K1026" s="158">
        <f t="shared" si="120"/>
        <v>242263</v>
      </c>
    </row>
    <row r="1027" spans="1:11" s="223" customFormat="1" ht="15" x14ac:dyDescent="0.2">
      <c r="A1027" s="182" t="s">
        <v>647</v>
      </c>
      <c r="B1027" s="160" t="s">
        <v>899</v>
      </c>
      <c r="C1027" s="145">
        <v>61</v>
      </c>
      <c r="D1027" s="182" t="s">
        <v>24</v>
      </c>
      <c r="E1027" s="188">
        <v>3632</v>
      </c>
      <c r="F1027" s="228" t="s">
        <v>244</v>
      </c>
      <c r="G1027" s="220"/>
      <c r="H1027" s="222">
        <v>242263</v>
      </c>
      <c r="I1027" s="222"/>
      <c r="J1027" s="222"/>
      <c r="K1027" s="222">
        <f t="shared" si="120"/>
        <v>242263</v>
      </c>
    </row>
    <row r="1028" spans="1:11" s="166" customFormat="1" ht="45" x14ac:dyDescent="0.2">
      <c r="A1028" s="354" t="s">
        <v>647</v>
      </c>
      <c r="B1028" s="293" t="s">
        <v>102</v>
      </c>
      <c r="C1028" s="293"/>
      <c r="D1028" s="293"/>
      <c r="E1028" s="294"/>
      <c r="F1028" s="296" t="s">
        <v>966</v>
      </c>
      <c r="G1028" s="297" t="s">
        <v>688</v>
      </c>
      <c r="H1028" s="298">
        <f>H1029+H1037+H1043+H1052</f>
        <v>6735250</v>
      </c>
      <c r="I1028" s="298">
        <f t="shared" ref="I1028:J1028" si="133">I1029+I1037+I1043+I1052</f>
        <v>1074000</v>
      </c>
      <c r="J1028" s="298">
        <f t="shared" si="133"/>
        <v>6211187</v>
      </c>
      <c r="K1028" s="298">
        <f t="shared" si="120"/>
        <v>11872437</v>
      </c>
    </row>
    <row r="1029" spans="1:11" s="223" customFormat="1" x14ac:dyDescent="0.2">
      <c r="A1029" s="353" t="s">
        <v>647</v>
      </c>
      <c r="B1029" s="299" t="s">
        <v>102</v>
      </c>
      <c r="C1029" s="282">
        <v>11</v>
      </c>
      <c r="D1029" s="282"/>
      <c r="E1029" s="283">
        <v>32</v>
      </c>
      <c r="F1029" s="284"/>
      <c r="G1029" s="285"/>
      <c r="H1029" s="286">
        <f>H1030+H1033</f>
        <v>1360000</v>
      </c>
      <c r="I1029" s="286">
        <f>I1030+I1033</f>
        <v>0</v>
      </c>
      <c r="J1029" s="286">
        <f>J1030+J1033</f>
        <v>0</v>
      </c>
      <c r="K1029" s="286">
        <f t="shared" si="120"/>
        <v>1360000</v>
      </c>
    </row>
    <row r="1030" spans="1:11" s="223" customFormat="1" x14ac:dyDescent="0.2">
      <c r="A1030" s="181" t="s">
        <v>647</v>
      </c>
      <c r="B1030" s="153" t="s">
        <v>102</v>
      </c>
      <c r="C1030" s="154">
        <v>11</v>
      </c>
      <c r="D1030" s="155"/>
      <c r="E1030" s="156">
        <v>322</v>
      </c>
      <c r="F1030" s="225"/>
      <c r="G1030" s="157"/>
      <c r="H1030" s="158">
        <f>SUM(H1031:H1032)</f>
        <v>305000</v>
      </c>
      <c r="I1030" s="158">
        <f>SUM(I1031:I1032)</f>
        <v>0</v>
      </c>
      <c r="J1030" s="158">
        <f>SUM(J1031:J1032)</f>
        <v>0</v>
      </c>
      <c r="K1030" s="158">
        <f t="shared" si="120"/>
        <v>305000</v>
      </c>
    </row>
    <row r="1031" spans="1:11" s="223" customFormat="1" ht="15" x14ac:dyDescent="0.2">
      <c r="A1031" s="182" t="s">
        <v>647</v>
      </c>
      <c r="B1031" s="160" t="s">
        <v>102</v>
      </c>
      <c r="C1031" s="161">
        <v>11</v>
      </c>
      <c r="D1031" s="162" t="s">
        <v>24</v>
      </c>
      <c r="E1031" s="163">
        <v>3225</v>
      </c>
      <c r="F1031" s="226" t="s">
        <v>151</v>
      </c>
      <c r="G1031" s="220"/>
      <c r="H1031" s="244">
        <v>97500</v>
      </c>
      <c r="I1031" s="244"/>
      <c r="J1031" s="244"/>
      <c r="K1031" s="244">
        <f t="shared" si="120"/>
        <v>97500</v>
      </c>
    </row>
    <row r="1032" spans="1:11" s="223" customFormat="1" ht="15" x14ac:dyDescent="0.2">
      <c r="A1032" s="182" t="s">
        <v>647</v>
      </c>
      <c r="B1032" s="160" t="s">
        <v>102</v>
      </c>
      <c r="C1032" s="161">
        <v>11</v>
      </c>
      <c r="D1032" s="162" t="s">
        <v>24</v>
      </c>
      <c r="E1032" s="163">
        <v>3227</v>
      </c>
      <c r="F1032" s="226" t="s">
        <v>235</v>
      </c>
      <c r="G1032" s="220"/>
      <c r="H1032" s="244">
        <v>207500</v>
      </c>
      <c r="I1032" s="244"/>
      <c r="J1032" s="244"/>
      <c r="K1032" s="244">
        <f t="shared" ref="K1032:K1095" si="134">H1032-I1032+J1032</f>
        <v>207500</v>
      </c>
    </row>
    <row r="1033" spans="1:11" s="223" customFormat="1" x14ac:dyDescent="0.2">
      <c r="A1033" s="181" t="s">
        <v>647</v>
      </c>
      <c r="B1033" s="153" t="s">
        <v>102</v>
      </c>
      <c r="C1033" s="154">
        <v>11</v>
      </c>
      <c r="D1033" s="155"/>
      <c r="E1033" s="156">
        <v>323</v>
      </c>
      <c r="F1033" s="225"/>
      <c r="G1033" s="157"/>
      <c r="H1033" s="158">
        <f>SUM(H1034:H1036)</f>
        <v>1055000</v>
      </c>
      <c r="I1033" s="158">
        <f>SUM(I1034:I1036)</f>
        <v>0</v>
      </c>
      <c r="J1033" s="158">
        <f>SUM(J1034:J1036)</f>
        <v>0</v>
      </c>
      <c r="K1033" s="158">
        <f t="shared" si="134"/>
        <v>1055000</v>
      </c>
    </row>
    <row r="1034" spans="1:11" s="166" customFormat="1" ht="15" x14ac:dyDescent="0.2">
      <c r="A1034" s="182" t="s">
        <v>647</v>
      </c>
      <c r="B1034" s="160" t="s">
        <v>102</v>
      </c>
      <c r="C1034" s="161">
        <v>11</v>
      </c>
      <c r="D1034" s="162" t="s">
        <v>24</v>
      </c>
      <c r="E1034" s="163">
        <v>3232</v>
      </c>
      <c r="F1034" s="226" t="s">
        <v>118</v>
      </c>
      <c r="G1034" s="220"/>
      <c r="H1034" s="244">
        <v>200000</v>
      </c>
      <c r="I1034" s="244"/>
      <c r="J1034" s="244"/>
      <c r="K1034" s="244">
        <f t="shared" si="134"/>
        <v>200000</v>
      </c>
    </row>
    <row r="1035" spans="1:11" s="223" customFormat="1" ht="15" x14ac:dyDescent="0.2">
      <c r="A1035" s="146" t="s">
        <v>647</v>
      </c>
      <c r="B1035" s="144" t="s">
        <v>102</v>
      </c>
      <c r="C1035" s="145">
        <v>11</v>
      </c>
      <c r="D1035" s="172" t="s">
        <v>24</v>
      </c>
      <c r="E1035" s="173">
        <v>3235</v>
      </c>
      <c r="F1035" s="226" t="s">
        <v>42</v>
      </c>
      <c r="G1035" s="220"/>
      <c r="H1035" s="244">
        <v>95000</v>
      </c>
      <c r="I1035" s="244"/>
      <c r="J1035" s="244"/>
      <c r="K1035" s="244">
        <f t="shared" si="134"/>
        <v>95000</v>
      </c>
    </row>
    <row r="1036" spans="1:11" s="223" customFormat="1" ht="15" x14ac:dyDescent="0.2">
      <c r="A1036" s="182" t="s">
        <v>647</v>
      </c>
      <c r="B1036" s="160" t="s">
        <v>102</v>
      </c>
      <c r="C1036" s="161">
        <v>11</v>
      </c>
      <c r="D1036" s="162" t="s">
        <v>24</v>
      </c>
      <c r="E1036" s="163">
        <v>3238</v>
      </c>
      <c r="F1036" s="226" t="s">
        <v>122</v>
      </c>
      <c r="G1036" s="220"/>
      <c r="H1036" s="244">
        <v>760000</v>
      </c>
      <c r="I1036" s="244"/>
      <c r="J1036" s="244"/>
      <c r="K1036" s="244">
        <f t="shared" si="134"/>
        <v>760000</v>
      </c>
    </row>
    <row r="1037" spans="1:11" s="166" customFormat="1" x14ac:dyDescent="0.2">
      <c r="A1037" s="353" t="s">
        <v>647</v>
      </c>
      <c r="B1037" s="299" t="s">
        <v>102</v>
      </c>
      <c r="C1037" s="282">
        <v>11</v>
      </c>
      <c r="D1037" s="282"/>
      <c r="E1037" s="283">
        <v>42</v>
      </c>
      <c r="F1037" s="284"/>
      <c r="G1037" s="285"/>
      <c r="H1037" s="286">
        <f>H1038</f>
        <v>375250</v>
      </c>
      <c r="I1037" s="286">
        <f>I1038</f>
        <v>0</v>
      </c>
      <c r="J1037" s="286">
        <f>J1038</f>
        <v>0</v>
      </c>
      <c r="K1037" s="286">
        <f t="shared" si="134"/>
        <v>375250</v>
      </c>
    </row>
    <row r="1038" spans="1:11" s="223" customFormat="1" x14ac:dyDescent="0.2">
      <c r="A1038" s="181" t="s">
        <v>647</v>
      </c>
      <c r="B1038" s="153" t="s">
        <v>102</v>
      </c>
      <c r="C1038" s="154">
        <v>11</v>
      </c>
      <c r="D1038" s="155"/>
      <c r="E1038" s="156">
        <v>422</v>
      </c>
      <c r="F1038" s="225"/>
      <c r="G1038" s="157"/>
      <c r="H1038" s="184">
        <f>SUM(H1039:H1042)</f>
        <v>375250</v>
      </c>
      <c r="I1038" s="184">
        <f>SUM(I1039:I1042)</f>
        <v>0</v>
      </c>
      <c r="J1038" s="184">
        <f>SUM(J1039:J1042)</f>
        <v>0</v>
      </c>
      <c r="K1038" s="184">
        <f t="shared" si="134"/>
        <v>375250</v>
      </c>
    </row>
    <row r="1039" spans="1:11" s="166" customFormat="1" ht="15" x14ac:dyDescent="0.2">
      <c r="A1039" s="182" t="s">
        <v>647</v>
      </c>
      <c r="B1039" s="160" t="s">
        <v>102</v>
      </c>
      <c r="C1039" s="161">
        <v>11</v>
      </c>
      <c r="D1039" s="162" t="s">
        <v>24</v>
      </c>
      <c r="E1039" s="163">
        <v>4221</v>
      </c>
      <c r="F1039" s="226" t="s">
        <v>129</v>
      </c>
      <c r="G1039" s="220"/>
      <c r="H1039" s="244">
        <v>19000</v>
      </c>
      <c r="I1039" s="244"/>
      <c r="J1039" s="244"/>
      <c r="K1039" s="244">
        <f t="shared" si="134"/>
        <v>19000</v>
      </c>
    </row>
    <row r="1040" spans="1:11" s="166" customFormat="1" ht="15" x14ac:dyDescent="0.2">
      <c r="A1040" s="182" t="s">
        <v>647</v>
      </c>
      <c r="B1040" s="160" t="s">
        <v>102</v>
      </c>
      <c r="C1040" s="161">
        <v>11</v>
      </c>
      <c r="D1040" s="162" t="s">
        <v>24</v>
      </c>
      <c r="E1040" s="163">
        <v>4222</v>
      </c>
      <c r="F1040" s="226" t="s">
        <v>130</v>
      </c>
      <c r="G1040" s="220"/>
      <c r="H1040" s="244">
        <v>9500</v>
      </c>
      <c r="I1040" s="244"/>
      <c r="J1040" s="244"/>
      <c r="K1040" s="244">
        <f t="shared" si="134"/>
        <v>9500</v>
      </c>
    </row>
    <row r="1041" spans="1:11" s="223" customFormat="1" ht="15" x14ac:dyDescent="0.2">
      <c r="A1041" s="182" t="s">
        <v>647</v>
      </c>
      <c r="B1041" s="160" t="s">
        <v>102</v>
      </c>
      <c r="C1041" s="161">
        <v>11</v>
      </c>
      <c r="D1041" s="162" t="s">
        <v>24</v>
      </c>
      <c r="E1041" s="163">
        <v>4223</v>
      </c>
      <c r="F1041" s="226" t="s">
        <v>131</v>
      </c>
      <c r="G1041" s="220"/>
      <c r="H1041" s="244">
        <v>9500</v>
      </c>
      <c r="I1041" s="244"/>
      <c r="J1041" s="244"/>
      <c r="K1041" s="244">
        <f t="shared" si="134"/>
        <v>9500</v>
      </c>
    </row>
    <row r="1042" spans="1:11" s="166" customFormat="1" ht="15" x14ac:dyDescent="0.2">
      <c r="A1042" s="182" t="s">
        <v>647</v>
      </c>
      <c r="B1042" s="160" t="s">
        <v>102</v>
      </c>
      <c r="C1042" s="161">
        <v>11</v>
      </c>
      <c r="D1042" s="162" t="s">
        <v>24</v>
      </c>
      <c r="E1042" s="163">
        <v>4227</v>
      </c>
      <c r="F1042" s="226" t="s">
        <v>132</v>
      </c>
      <c r="G1042" s="220"/>
      <c r="H1042" s="244">
        <v>337250</v>
      </c>
      <c r="I1042" s="244"/>
      <c r="J1042" s="244"/>
      <c r="K1042" s="244">
        <f t="shared" si="134"/>
        <v>337250</v>
      </c>
    </row>
    <row r="1043" spans="1:11" s="223" customFormat="1" x14ac:dyDescent="0.2">
      <c r="A1043" s="353" t="s">
        <v>647</v>
      </c>
      <c r="B1043" s="299" t="s">
        <v>102</v>
      </c>
      <c r="C1043" s="282">
        <v>52</v>
      </c>
      <c r="D1043" s="282"/>
      <c r="E1043" s="283">
        <v>32</v>
      </c>
      <c r="F1043" s="284"/>
      <c r="G1043" s="285"/>
      <c r="H1043" s="286">
        <f>H1046+H1048+H1044+H1050</f>
        <v>1000000</v>
      </c>
      <c r="I1043" s="286">
        <f>I1046+I1048+I1044+I1050</f>
        <v>0</v>
      </c>
      <c r="J1043" s="286">
        <f>J1046+J1048+J1044+J1050</f>
        <v>573187</v>
      </c>
      <c r="K1043" s="286">
        <f t="shared" si="134"/>
        <v>1573187</v>
      </c>
    </row>
    <row r="1044" spans="1:11" s="259" customFormat="1" x14ac:dyDescent="0.2">
      <c r="A1044" s="181" t="s">
        <v>647</v>
      </c>
      <c r="B1044" s="153" t="s">
        <v>102</v>
      </c>
      <c r="C1044" s="154">
        <v>52</v>
      </c>
      <c r="D1044" s="155"/>
      <c r="E1044" s="156">
        <v>321</v>
      </c>
      <c r="F1044" s="225"/>
      <c r="G1044" s="157"/>
      <c r="H1044" s="158">
        <f>SUM(H1045)</f>
        <v>0</v>
      </c>
      <c r="I1044" s="158">
        <f>SUM(I1045)</f>
        <v>0</v>
      </c>
      <c r="J1044" s="158">
        <f>SUM(J1045)</f>
        <v>200000</v>
      </c>
      <c r="K1044" s="158">
        <f t="shared" si="134"/>
        <v>200000</v>
      </c>
    </row>
    <row r="1045" spans="1:11" s="259" customFormat="1" ht="15" x14ac:dyDescent="0.2">
      <c r="A1045" s="182" t="s">
        <v>647</v>
      </c>
      <c r="B1045" s="160" t="s">
        <v>102</v>
      </c>
      <c r="C1045" s="161">
        <v>52</v>
      </c>
      <c r="D1045" s="162" t="s">
        <v>24</v>
      </c>
      <c r="E1045" s="163">
        <v>3213</v>
      </c>
      <c r="F1045" s="226" t="s">
        <v>112</v>
      </c>
      <c r="G1045" s="220"/>
      <c r="H1045" s="244">
        <v>0</v>
      </c>
      <c r="I1045" s="244"/>
      <c r="J1045" s="244">
        <v>200000</v>
      </c>
      <c r="K1045" s="244">
        <f t="shared" si="134"/>
        <v>200000</v>
      </c>
    </row>
    <row r="1046" spans="1:11" s="262" customFormat="1" x14ac:dyDescent="0.2">
      <c r="A1046" s="181" t="s">
        <v>647</v>
      </c>
      <c r="B1046" s="153" t="s">
        <v>102</v>
      </c>
      <c r="C1046" s="154">
        <v>52</v>
      </c>
      <c r="D1046" s="155"/>
      <c r="E1046" s="156">
        <v>322</v>
      </c>
      <c r="F1046" s="225"/>
      <c r="G1046" s="157"/>
      <c r="H1046" s="158">
        <f>H1047</f>
        <v>120000</v>
      </c>
      <c r="I1046" s="158">
        <f>I1047</f>
        <v>0</v>
      </c>
      <c r="J1046" s="158">
        <f>J1047</f>
        <v>0</v>
      </c>
      <c r="K1046" s="158">
        <f t="shared" si="134"/>
        <v>120000</v>
      </c>
    </row>
    <row r="1047" spans="1:11" s="261" customFormat="1" ht="15" x14ac:dyDescent="0.2">
      <c r="A1047" s="182" t="s">
        <v>647</v>
      </c>
      <c r="B1047" s="160" t="s">
        <v>102</v>
      </c>
      <c r="C1047" s="161">
        <v>52</v>
      </c>
      <c r="D1047" s="162" t="s">
        <v>24</v>
      </c>
      <c r="E1047" s="163">
        <v>3225</v>
      </c>
      <c r="F1047" s="226" t="s">
        <v>151</v>
      </c>
      <c r="G1047" s="220"/>
      <c r="H1047" s="244">
        <v>120000</v>
      </c>
      <c r="I1047" s="244"/>
      <c r="J1047" s="244"/>
      <c r="K1047" s="244">
        <f t="shared" si="134"/>
        <v>120000</v>
      </c>
    </row>
    <row r="1048" spans="1:11" s="259" customFormat="1" x14ac:dyDescent="0.2">
      <c r="A1048" s="181" t="s">
        <v>647</v>
      </c>
      <c r="B1048" s="153" t="s">
        <v>102</v>
      </c>
      <c r="C1048" s="154">
        <v>52</v>
      </c>
      <c r="D1048" s="155"/>
      <c r="E1048" s="156">
        <v>323</v>
      </c>
      <c r="F1048" s="225"/>
      <c r="G1048" s="157"/>
      <c r="H1048" s="158">
        <f>H1049</f>
        <v>880000</v>
      </c>
      <c r="I1048" s="158">
        <f>I1049</f>
        <v>0</v>
      </c>
      <c r="J1048" s="158">
        <f>J1049</f>
        <v>100187</v>
      </c>
      <c r="K1048" s="158">
        <f t="shared" si="134"/>
        <v>980187</v>
      </c>
    </row>
    <row r="1049" spans="1:11" s="262" customFormat="1" x14ac:dyDescent="0.2">
      <c r="A1049" s="182" t="s">
        <v>647</v>
      </c>
      <c r="B1049" s="160" t="s">
        <v>102</v>
      </c>
      <c r="C1049" s="161">
        <v>52</v>
      </c>
      <c r="D1049" s="162" t="s">
        <v>24</v>
      </c>
      <c r="E1049" s="163">
        <v>3238</v>
      </c>
      <c r="F1049" s="226" t="s">
        <v>122</v>
      </c>
      <c r="G1049" s="220"/>
      <c r="H1049" s="244">
        <v>880000</v>
      </c>
      <c r="I1049" s="244"/>
      <c r="J1049" s="244">
        <v>100187</v>
      </c>
      <c r="K1049" s="244">
        <f t="shared" si="134"/>
        <v>980187</v>
      </c>
    </row>
    <row r="1050" spans="1:11" s="261" customFormat="1" x14ac:dyDescent="0.2">
      <c r="A1050" s="181" t="s">
        <v>647</v>
      </c>
      <c r="B1050" s="153" t="s">
        <v>102</v>
      </c>
      <c r="C1050" s="154">
        <v>52</v>
      </c>
      <c r="D1050" s="155"/>
      <c r="E1050" s="156">
        <v>329</v>
      </c>
      <c r="F1050" s="225"/>
      <c r="G1050" s="157"/>
      <c r="H1050" s="158">
        <f>SUM(H1051)</f>
        <v>0</v>
      </c>
      <c r="I1050" s="158">
        <f>SUM(I1051)</f>
        <v>0</v>
      </c>
      <c r="J1050" s="158">
        <f>SUM(J1051)</f>
        <v>273000</v>
      </c>
      <c r="K1050" s="158">
        <f t="shared" si="134"/>
        <v>273000</v>
      </c>
    </row>
    <row r="1051" spans="1:11" s="166" customFormat="1" ht="15" x14ac:dyDescent="0.2">
      <c r="A1051" s="182" t="s">
        <v>647</v>
      </c>
      <c r="B1051" s="160" t="s">
        <v>102</v>
      </c>
      <c r="C1051" s="161">
        <v>52</v>
      </c>
      <c r="D1051" s="162" t="s">
        <v>24</v>
      </c>
      <c r="E1051" s="163">
        <v>3294</v>
      </c>
      <c r="F1051" s="226" t="s">
        <v>611</v>
      </c>
      <c r="G1051" s="220"/>
      <c r="H1051" s="244">
        <v>0</v>
      </c>
      <c r="I1051" s="244"/>
      <c r="J1051" s="244">
        <v>273000</v>
      </c>
      <c r="K1051" s="244">
        <f t="shared" si="134"/>
        <v>273000</v>
      </c>
    </row>
    <row r="1052" spans="1:11" s="167" customFormat="1" x14ac:dyDescent="0.2">
      <c r="A1052" s="353" t="s">
        <v>647</v>
      </c>
      <c r="B1052" s="299" t="s">
        <v>102</v>
      </c>
      <c r="C1052" s="282">
        <v>52</v>
      </c>
      <c r="D1052" s="282"/>
      <c r="E1052" s="283">
        <v>42</v>
      </c>
      <c r="F1052" s="284"/>
      <c r="G1052" s="285"/>
      <c r="H1052" s="286">
        <f>H1053+H1057</f>
        <v>4000000</v>
      </c>
      <c r="I1052" s="286">
        <f>I1053+I1057</f>
        <v>1074000</v>
      </c>
      <c r="J1052" s="286">
        <f>J1053+J1057</f>
        <v>5638000</v>
      </c>
      <c r="K1052" s="286">
        <f t="shared" si="134"/>
        <v>8564000</v>
      </c>
    </row>
    <row r="1053" spans="1:11" s="166" customFormat="1" x14ac:dyDescent="0.2">
      <c r="A1053" s="181" t="s">
        <v>647</v>
      </c>
      <c r="B1053" s="153" t="s">
        <v>102</v>
      </c>
      <c r="C1053" s="154">
        <v>52</v>
      </c>
      <c r="D1053" s="155"/>
      <c r="E1053" s="156">
        <v>422</v>
      </c>
      <c r="F1053" s="225"/>
      <c r="G1053" s="157"/>
      <c r="H1053" s="158">
        <f>SUM(H1054:H1056)</f>
        <v>1725000</v>
      </c>
      <c r="I1053" s="158">
        <f t="shared" ref="I1053:J1053" si="135">SUM(I1054:I1056)</f>
        <v>1074000</v>
      </c>
      <c r="J1053" s="158">
        <f t="shared" si="135"/>
        <v>1813000</v>
      </c>
      <c r="K1053" s="158">
        <f t="shared" si="134"/>
        <v>2464000</v>
      </c>
    </row>
    <row r="1054" spans="1:11" s="223" customFormat="1" ht="15" x14ac:dyDescent="0.2">
      <c r="A1054" s="182" t="s">
        <v>647</v>
      </c>
      <c r="B1054" s="160" t="s">
        <v>102</v>
      </c>
      <c r="C1054" s="161">
        <v>52</v>
      </c>
      <c r="D1054" s="162" t="s">
        <v>24</v>
      </c>
      <c r="E1054" s="163">
        <v>4221</v>
      </c>
      <c r="F1054" s="226" t="s">
        <v>129</v>
      </c>
      <c r="G1054" s="220"/>
      <c r="H1054" s="244">
        <v>651000</v>
      </c>
      <c r="I1054" s="244"/>
      <c r="J1054" s="244">
        <v>897000</v>
      </c>
      <c r="K1054" s="244">
        <f t="shared" si="134"/>
        <v>1548000</v>
      </c>
    </row>
    <row r="1055" spans="1:11" s="223" customFormat="1" ht="15" x14ac:dyDescent="0.2">
      <c r="A1055" s="182" t="s">
        <v>647</v>
      </c>
      <c r="B1055" s="160" t="s">
        <v>102</v>
      </c>
      <c r="C1055" s="161">
        <v>52</v>
      </c>
      <c r="D1055" s="162" t="s">
        <v>24</v>
      </c>
      <c r="E1055" s="163">
        <v>4225</v>
      </c>
      <c r="F1055" s="226" t="s">
        <v>134</v>
      </c>
      <c r="G1055" s="220"/>
      <c r="H1055" s="244">
        <v>1074000</v>
      </c>
      <c r="I1055" s="244">
        <v>1074000</v>
      </c>
      <c r="J1055" s="244"/>
      <c r="K1055" s="244">
        <f t="shared" si="134"/>
        <v>0</v>
      </c>
    </row>
    <row r="1056" spans="1:11" s="166" customFormat="1" ht="15" x14ac:dyDescent="0.2">
      <c r="A1056" s="182" t="s">
        <v>647</v>
      </c>
      <c r="B1056" s="160" t="s">
        <v>102</v>
      </c>
      <c r="C1056" s="161">
        <v>52</v>
      </c>
      <c r="D1056" s="162" t="s">
        <v>24</v>
      </c>
      <c r="E1056" s="163">
        <v>4227</v>
      </c>
      <c r="F1056" s="226" t="s">
        <v>132</v>
      </c>
      <c r="G1056" s="220"/>
      <c r="H1056" s="244"/>
      <c r="I1056" s="244"/>
      <c r="J1056" s="244">
        <v>916000</v>
      </c>
      <c r="K1056" s="244">
        <f t="shared" si="134"/>
        <v>916000</v>
      </c>
    </row>
    <row r="1057" spans="1:11" s="223" customFormat="1" x14ac:dyDescent="0.2">
      <c r="A1057" s="181" t="s">
        <v>647</v>
      </c>
      <c r="B1057" s="153" t="s">
        <v>102</v>
      </c>
      <c r="C1057" s="154">
        <v>52</v>
      </c>
      <c r="D1057" s="155"/>
      <c r="E1057" s="156">
        <v>423</v>
      </c>
      <c r="F1057" s="225"/>
      <c r="G1057" s="157"/>
      <c r="H1057" s="158">
        <f>H1058</f>
        <v>2275000</v>
      </c>
      <c r="I1057" s="158">
        <f>I1058</f>
        <v>0</v>
      </c>
      <c r="J1057" s="158">
        <f>J1058</f>
        <v>3825000</v>
      </c>
      <c r="K1057" s="158">
        <f t="shared" si="134"/>
        <v>6100000</v>
      </c>
    </row>
    <row r="1058" spans="1:11" s="166" customFormat="1" ht="15" x14ac:dyDescent="0.2">
      <c r="A1058" s="182" t="s">
        <v>647</v>
      </c>
      <c r="B1058" s="160" t="s">
        <v>102</v>
      </c>
      <c r="C1058" s="161">
        <v>52</v>
      </c>
      <c r="D1058" s="162" t="s">
        <v>24</v>
      </c>
      <c r="E1058" s="163">
        <v>4231</v>
      </c>
      <c r="F1058" s="226" t="s">
        <v>128</v>
      </c>
      <c r="G1058" s="220"/>
      <c r="H1058" s="244">
        <v>2275000</v>
      </c>
      <c r="I1058" s="244"/>
      <c r="J1058" s="244">
        <v>3825000</v>
      </c>
      <c r="K1058" s="244">
        <f t="shared" si="134"/>
        <v>6100000</v>
      </c>
    </row>
    <row r="1059" spans="1:11" s="223" customFormat="1" x14ac:dyDescent="0.2">
      <c r="A1059" s="362" t="s">
        <v>647</v>
      </c>
      <c r="B1059" s="422" t="s">
        <v>901</v>
      </c>
      <c r="C1059" s="422"/>
      <c r="D1059" s="422"/>
      <c r="E1059" s="422"/>
      <c r="F1059" s="422"/>
      <c r="G1059" s="180"/>
      <c r="H1059" s="151">
        <f>H1060+H1065+H1069+H1073+H1082+H1095+H1099+H1118+H1122+H1140+H1087+H1091+H1128+H1134+H1144</f>
        <v>1747409200</v>
      </c>
      <c r="I1059" s="151">
        <f>I1060+I1065+I1069+I1073+I1082+I1095+I1099+I1118+I1122+I1140+I1087+I1091+I1128+I1134+I1144</f>
        <v>77050000</v>
      </c>
      <c r="J1059" s="151">
        <f>J1060+J1065+J1069+J1073+J1082+J1095+J1099+J1118+J1122+J1140+J1087+J1091+J1128+J1134+J1144</f>
        <v>62000000</v>
      </c>
      <c r="K1059" s="151">
        <f t="shared" si="134"/>
        <v>1732359200</v>
      </c>
    </row>
    <row r="1060" spans="1:11" s="166" customFormat="1" ht="63" x14ac:dyDescent="0.2">
      <c r="A1060" s="354" t="s">
        <v>647</v>
      </c>
      <c r="B1060" s="304" t="s">
        <v>605</v>
      </c>
      <c r="C1060" s="304"/>
      <c r="D1060" s="304"/>
      <c r="E1060" s="294"/>
      <c r="F1060" s="296" t="s">
        <v>671</v>
      </c>
      <c r="G1060" s="297" t="s">
        <v>687</v>
      </c>
      <c r="H1060" s="298">
        <f t="shared" ref="H1060:J1061" si="136">H1061</f>
        <v>43059000</v>
      </c>
      <c r="I1060" s="298">
        <f t="shared" si="136"/>
        <v>0</v>
      </c>
      <c r="J1060" s="298">
        <f t="shared" si="136"/>
        <v>1000000</v>
      </c>
      <c r="K1060" s="298">
        <f t="shared" si="134"/>
        <v>44059000</v>
      </c>
    </row>
    <row r="1061" spans="1:11" s="166" customFormat="1" x14ac:dyDescent="0.2">
      <c r="A1061" s="353" t="s">
        <v>647</v>
      </c>
      <c r="B1061" s="299" t="s">
        <v>605</v>
      </c>
      <c r="C1061" s="282">
        <v>11</v>
      </c>
      <c r="D1061" s="282"/>
      <c r="E1061" s="283">
        <v>36</v>
      </c>
      <c r="F1061" s="284"/>
      <c r="G1061" s="285"/>
      <c r="H1061" s="286">
        <f t="shared" si="136"/>
        <v>43059000</v>
      </c>
      <c r="I1061" s="286">
        <f t="shared" si="136"/>
        <v>0</v>
      </c>
      <c r="J1061" s="286">
        <f t="shared" si="136"/>
        <v>1000000</v>
      </c>
      <c r="K1061" s="286">
        <f t="shared" si="134"/>
        <v>44059000</v>
      </c>
    </row>
    <row r="1062" spans="1:11" s="223" customFormat="1" x14ac:dyDescent="0.2">
      <c r="A1062" s="155" t="s">
        <v>647</v>
      </c>
      <c r="B1062" s="191" t="s">
        <v>605</v>
      </c>
      <c r="C1062" s="191">
        <v>11</v>
      </c>
      <c r="D1062" s="155"/>
      <c r="E1062" s="156">
        <v>363</v>
      </c>
      <c r="F1062" s="225"/>
      <c r="G1062" s="157"/>
      <c r="H1062" s="158">
        <f>H1064+H1063</f>
        <v>43059000</v>
      </c>
      <c r="I1062" s="158">
        <f>I1064+I1063</f>
        <v>0</v>
      </c>
      <c r="J1062" s="158">
        <f>J1064+J1063</f>
        <v>1000000</v>
      </c>
      <c r="K1062" s="158">
        <f t="shared" si="134"/>
        <v>44059000</v>
      </c>
    </row>
    <row r="1063" spans="1:11" s="166" customFormat="1" ht="15" x14ac:dyDescent="0.2">
      <c r="A1063" s="218" t="s">
        <v>647</v>
      </c>
      <c r="B1063" s="371" t="s">
        <v>605</v>
      </c>
      <c r="C1063" s="371">
        <v>11</v>
      </c>
      <c r="D1063" s="218" t="s">
        <v>27</v>
      </c>
      <c r="E1063" s="219">
        <v>3631</v>
      </c>
      <c r="F1063" s="229" t="s">
        <v>233</v>
      </c>
      <c r="G1063" s="220"/>
      <c r="H1063" s="221">
        <v>100000</v>
      </c>
      <c r="I1063" s="221"/>
      <c r="J1063" s="221"/>
      <c r="K1063" s="221">
        <f t="shared" si="134"/>
        <v>100000</v>
      </c>
    </row>
    <row r="1064" spans="1:11" s="166" customFormat="1" ht="15" x14ac:dyDescent="0.2">
      <c r="A1064" s="162" t="s">
        <v>647</v>
      </c>
      <c r="B1064" s="319" t="s">
        <v>605</v>
      </c>
      <c r="C1064" s="319">
        <v>11</v>
      </c>
      <c r="D1064" s="162" t="s">
        <v>27</v>
      </c>
      <c r="E1064" s="163">
        <v>3632</v>
      </c>
      <c r="F1064" s="226" t="s">
        <v>244</v>
      </c>
      <c r="G1064" s="220"/>
      <c r="H1064" s="244">
        <v>42959000</v>
      </c>
      <c r="I1064" s="244"/>
      <c r="J1064" s="244">
        <v>1000000</v>
      </c>
      <c r="K1064" s="244">
        <f t="shared" si="134"/>
        <v>43959000</v>
      </c>
    </row>
    <row r="1065" spans="1:11" s="166" customFormat="1" ht="47.25" x14ac:dyDescent="0.2">
      <c r="A1065" s="354" t="s">
        <v>647</v>
      </c>
      <c r="B1065" s="293" t="s">
        <v>680</v>
      </c>
      <c r="C1065" s="293"/>
      <c r="D1065" s="293"/>
      <c r="E1065" s="294"/>
      <c r="F1065" s="296" t="s">
        <v>679</v>
      </c>
      <c r="G1065" s="297" t="s">
        <v>687</v>
      </c>
      <c r="H1065" s="298">
        <f>H1066</f>
        <v>10000000</v>
      </c>
      <c r="I1065" s="298">
        <f>I1066</f>
        <v>0</v>
      </c>
      <c r="J1065" s="298">
        <f>J1066</f>
        <v>0</v>
      </c>
      <c r="K1065" s="298">
        <f t="shared" si="134"/>
        <v>10000000</v>
      </c>
    </row>
    <row r="1066" spans="1:11" s="223" customFormat="1" x14ac:dyDescent="0.2">
      <c r="A1066" s="331" t="s">
        <v>647</v>
      </c>
      <c r="B1066" s="282" t="s">
        <v>680</v>
      </c>
      <c r="C1066" s="282">
        <v>11</v>
      </c>
      <c r="D1066" s="282"/>
      <c r="E1066" s="283">
        <v>36</v>
      </c>
      <c r="F1066" s="284"/>
      <c r="G1066" s="285"/>
      <c r="H1066" s="286">
        <f t="shared" ref="H1066:J1067" si="137">H1067</f>
        <v>10000000</v>
      </c>
      <c r="I1066" s="286">
        <f t="shared" si="137"/>
        <v>0</v>
      </c>
      <c r="J1066" s="286">
        <f t="shared" si="137"/>
        <v>0</v>
      </c>
      <c r="K1066" s="286">
        <f t="shared" si="134"/>
        <v>10000000</v>
      </c>
    </row>
    <row r="1067" spans="1:11" s="166" customFormat="1" x14ac:dyDescent="0.2">
      <c r="A1067" s="155" t="s">
        <v>647</v>
      </c>
      <c r="B1067" s="154" t="s">
        <v>680</v>
      </c>
      <c r="C1067" s="154">
        <v>11</v>
      </c>
      <c r="D1067" s="181"/>
      <c r="E1067" s="156">
        <v>363</v>
      </c>
      <c r="F1067" s="225"/>
      <c r="G1067" s="157"/>
      <c r="H1067" s="158">
        <f t="shared" si="137"/>
        <v>10000000</v>
      </c>
      <c r="I1067" s="158">
        <f t="shared" si="137"/>
        <v>0</v>
      </c>
      <c r="J1067" s="158">
        <f t="shared" si="137"/>
        <v>0</v>
      </c>
      <c r="K1067" s="158">
        <f t="shared" si="134"/>
        <v>10000000</v>
      </c>
    </row>
    <row r="1068" spans="1:11" s="223" customFormat="1" ht="15" x14ac:dyDescent="0.2">
      <c r="A1068" s="162" t="s">
        <v>647</v>
      </c>
      <c r="B1068" s="161" t="s">
        <v>680</v>
      </c>
      <c r="C1068" s="161">
        <v>11</v>
      </c>
      <c r="D1068" s="182" t="s">
        <v>27</v>
      </c>
      <c r="E1068" s="163">
        <v>3632</v>
      </c>
      <c r="F1068" s="226" t="s">
        <v>244</v>
      </c>
      <c r="G1068" s="220"/>
      <c r="H1068" s="244">
        <v>10000000</v>
      </c>
      <c r="I1068" s="244"/>
      <c r="J1068" s="244"/>
      <c r="K1068" s="244">
        <f t="shared" si="134"/>
        <v>10000000</v>
      </c>
    </row>
    <row r="1069" spans="1:11" s="223" customFormat="1" ht="45" x14ac:dyDescent="0.2">
      <c r="A1069" s="354" t="s">
        <v>647</v>
      </c>
      <c r="B1069" s="292" t="s">
        <v>594</v>
      </c>
      <c r="C1069" s="292"/>
      <c r="D1069" s="292"/>
      <c r="E1069" s="301"/>
      <c r="F1069" s="296" t="s">
        <v>564</v>
      </c>
      <c r="G1069" s="297" t="s">
        <v>687</v>
      </c>
      <c r="H1069" s="298">
        <f t="shared" ref="H1069:J1071" si="138">H1070</f>
        <v>420000000</v>
      </c>
      <c r="I1069" s="298">
        <f t="shared" si="138"/>
        <v>0</v>
      </c>
      <c r="J1069" s="298">
        <f t="shared" si="138"/>
        <v>0</v>
      </c>
      <c r="K1069" s="298">
        <f t="shared" si="134"/>
        <v>420000000</v>
      </c>
    </row>
    <row r="1070" spans="1:11" s="223" customFormat="1" x14ac:dyDescent="0.2">
      <c r="A1070" s="353" t="s">
        <v>647</v>
      </c>
      <c r="B1070" s="299" t="s">
        <v>594</v>
      </c>
      <c r="C1070" s="282">
        <v>11</v>
      </c>
      <c r="D1070" s="282"/>
      <c r="E1070" s="283">
        <v>36</v>
      </c>
      <c r="F1070" s="284"/>
      <c r="G1070" s="285"/>
      <c r="H1070" s="286">
        <f t="shared" si="138"/>
        <v>420000000</v>
      </c>
      <c r="I1070" s="286">
        <f t="shared" si="138"/>
        <v>0</v>
      </c>
      <c r="J1070" s="286">
        <f t="shared" si="138"/>
        <v>0</v>
      </c>
      <c r="K1070" s="286">
        <f t="shared" si="134"/>
        <v>420000000</v>
      </c>
    </row>
    <row r="1071" spans="1:11" s="223" customFormat="1" x14ac:dyDescent="0.2">
      <c r="A1071" s="181" t="s">
        <v>647</v>
      </c>
      <c r="B1071" s="153" t="s">
        <v>594</v>
      </c>
      <c r="C1071" s="154">
        <v>11</v>
      </c>
      <c r="D1071" s="181"/>
      <c r="E1071" s="176">
        <v>363</v>
      </c>
      <c r="F1071" s="225"/>
      <c r="G1071" s="157"/>
      <c r="H1071" s="158">
        <f t="shared" si="138"/>
        <v>420000000</v>
      </c>
      <c r="I1071" s="158">
        <f t="shared" si="138"/>
        <v>0</v>
      </c>
      <c r="J1071" s="158">
        <f t="shared" si="138"/>
        <v>0</v>
      </c>
      <c r="K1071" s="158">
        <f t="shared" si="134"/>
        <v>420000000</v>
      </c>
    </row>
    <row r="1072" spans="1:11" s="223" customFormat="1" ht="15" x14ac:dyDescent="0.2">
      <c r="A1072" s="182" t="s">
        <v>647</v>
      </c>
      <c r="B1072" s="160" t="s">
        <v>594</v>
      </c>
      <c r="C1072" s="161">
        <v>11</v>
      </c>
      <c r="D1072" s="182" t="s">
        <v>27</v>
      </c>
      <c r="E1072" s="183">
        <v>3632</v>
      </c>
      <c r="F1072" s="226" t="s">
        <v>244</v>
      </c>
      <c r="G1072" s="220"/>
      <c r="H1072" s="222">
        <v>420000000</v>
      </c>
      <c r="I1072" s="222"/>
      <c r="J1072" s="222"/>
      <c r="K1072" s="222">
        <f t="shared" si="134"/>
        <v>420000000</v>
      </c>
    </row>
    <row r="1073" spans="1:11" s="223" customFormat="1" ht="45" x14ac:dyDescent="0.2">
      <c r="A1073" s="354" t="s">
        <v>647</v>
      </c>
      <c r="B1073" s="292" t="s">
        <v>677</v>
      </c>
      <c r="C1073" s="293"/>
      <c r="D1073" s="305"/>
      <c r="E1073" s="295"/>
      <c r="F1073" s="306" t="s">
        <v>705</v>
      </c>
      <c r="G1073" s="297" t="s">
        <v>687</v>
      </c>
      <c r="H1073" s="298">
        <f>H1074+H1078</f>
        <v>210000000</v>
      </c>
      <c r="I1073" s="298">
        <f>I1074+I1078</f>
        <v>76000000</v>
      </c>
      <c r="J1073" s="298">
        <f>J1074+J1078</f>
        <v>0</v>
      </c>
      <c r="K1073" s="298">
        <f t="shared" si="134"/>
        <v>134000000</v>
      </c>
    </row>
    <row r="1074" spans="1:11" s="166" customFormat="1" x14ac:dyDescent="0.2">
      <c r="A1074" s="353" t="s">
        <v>647</v>
      </c>
      <c r="B1074" s="299" t="s">
        <v>677</v>
      </c>
      <c r="C1074" s="282">
        <v>11</v>
      </c>
      <c r="D1074" s="282"/>
      <c r="E1074" s="283">
        <v>36</v>
      </c>
      <c r="F1074" s="284"/>
      <c r="G1074" s="285"/>
      <c r="H1074" s="286">
        <f>H1075</f>
        <v>40000000</v>
      </c>
      <c r="I1074" s="286">
        <f>I1075</f>
        <v>8000000</v>
      </c>
      <c r="J1074" s="286">
        <f>J1075</f>
        <v>0</v>
      </c>
      <c r="K1074" s="286">
        <f t="shared" si="134"/>
        <v>32000000</v>
      </c>
    </row>
    <row r="1075" spans="1:11" s="167" customFormat="1" x14ac:dyDescent="0.2">
      <c r="A1075" s="238" t="s">
        <v>647</v>
      </c>
      <c r="B1075" s="247" t="s">
        <v>677</v>
      </c>
      <c r="C1075" s="154">
        <v>11</v>
      </c>
      <c r="D1075" s="181"/>
      <c r="E1075" s="156">
        <v>363</v>
      </c>
      <c r="F1075" s="225"/>
      <c r="G1075" s="157"/>
      <c r="H1075" s="158">
        <f>SUM(H1076:H1077)</f>
        <v>40000000</v>
      </c>
      <c r="I1075" s="158">
        <f>SUM(I1076:I1077)</f>
        <v>8000000</v>
      </c>
      <c r="J1075" s="158">
        <f>SUM(J1076:J1077)</f>
        <v>0</v>
      </c>
      <c r="K1075" s="158">
        <f t="shared" si="134"/>
        <v>32000000</v>
      </c>
    </row>
    <row r="1076" spans="1:11" s="166" customFormat="1" ht="15" x14ac:dyDescent="0.2">
      <c r="A1076" s="182" t="s">
        <v>647</v>
      </c>
      <c r="B1076" s="160" t="s">
        <v>677</v>
      </c>
      <c r="C1076" s="161">
        <v>11</v>
      </c>
      <c r="D1076" s="182" t="s">
        <v>27</v>
      </c>
      <c r="E1076" s="163">
        <v>3631</v>
      </c>
      <c r="F1076" s="226" t="s">
        <v>233</v>
      </c>
      <c r="G1076" s="220"/>
      <c r="H1076" s="244">
        <v>500000</v>
      </c>
      <c r="I1076" s="244"/>
      <c r="J1076" s="244"/>
      <c r="K1076" s="244">
        <f t="shared" si="134"/>
        <v>500000</v>
      </c>
    </row>
    <row r="1077" spans="1:11" s="166" customFormat="1" ht="15" x14ac:dyDescent="0.2">
      <c r="A1077" s="182" t="s">
        <v>647</v>
      </c>
      <c r="B1077" s="160" t="s">
        <v>677</v>
      </c>
      <c r="C1077" s="161">
        <v>11</v>
      </c>
      <c r="D1077" s="182" t="s">
        <v>27</v>
      </c>
      <c r="E1077" s="163">
        <v>3632</v>
      </c>
      <c r="F1077" s="226" t="s">
        <v>244</v>
      </c>
      <c r="G1077" s="220"/>
      <c r="H1077" s="244">
        <v>39500000</v>
      </c>
      <c r="I1077" s="340">
        <v>8000000</v>
      </c>
      <c r="J1077" s="244"/>
      <c r="K1077" s="244">
        <f t="shared" si="134"/>
        <v>31500000</v>
      </c>
    </row>
    <row r="1078" spans="1:11" s="223" customFormat="1" x14ac:dyDescent="0.2">
      <c r="A1078" s="353" t="s">
        <v>647</v>
      </c>
      <c r="B1078" s="299" t="s">
        <v>677</v>
      </c>
      <c r="C1078" s="282">
        <v>12</v>
      </c>
      <c r="D1078" s="282"/>
      <c r="E1078" s="283">
        <v>36</v>
      </c>
      <c r="F1078" s="284"/>
      <c r="G1078" s="285"/>
      <c r="H1078" s="286">
        <f>H1079</f>
        <v>170000000</v>
      </c>
      <c r="I1078" s="286">
        <f>I1079</f>
        <v>68000000</v>
      </c>
      <c r="J1078" s="286">
        <f>J1079</f>
        <v>0</v>
      </c>
      <c r="K1078" s="286">
        <f t="shared" si="134"/>
        <v>102000000</v>
      </c>
    </row>
    <row r="1079" spans="1:11" s="166" customFormat="1" x14ac:dyDescent="0.2">
      <c r="A1079" s="238" t="s">
        <v>647</v>
      </c>
      <c r="B1079" s="247" t="s">
        <v>677</v>
      </c>
      <c r="C1079" s="154">
        <v>12</v>
      </c>
      <c r="D1079" s="181"/>
      <c r="E1079" s="156">
        <v>363</v>
      </c>
      <c r="F1079" s="225"/>
      <c r="G1079" s="157"/>
      <c r="H1079" s="158">
        <f>H1081+H1080</f>
        <v>170000000</v>
      </c>
      <c r="I1079" s="158">
        <f>I1081+I1080</f>
        <v>68000000</v>
      </c>
      <c r="J1079" s="158">
        <f>J1081+J1080</f>
        <v>0</v>
      </c>
      <c r="K1079" s="158">
        <f t="shared" si="134"/>
        <v>102000000</v>
      </c>
    </row>
    <row r="1080" spans="1:11" s="166" customFormat="1" ht="15" x14ac:dyDescent="0.2">
      <c r="A1080" s="368" t="s">
        <v>647</v>
      </c>
      <c r="B1080" s="216" t="s">
        <v>677</v>
      </c>
      <c r="C1080" s="217">
        <v>12</v>
      </c>
      <c r="D1080" s="249" t="s">
        <v>27</v>
      </c>
      <c r="E1080" s="219">
        <v>3631</v>
      </c>
      <c r="F1080" s="229" t="s">
        <v>233</v>
      </c>
      <c r="G1080" s="220"/>
      <c r="H1080" s="221">
        <v>800000</v>
      </c>
      <c r="I1080" s="221"/>
      <c r="J1080" s="221"/>
      <c r="K1080" s="221">
        <f t="shared" si="134"/>
        <v>800000</v>
      </c>
    </row>
    <row r="1081" spans="1:11" s="166" customFormat="1" ht="15" x14ac:dyDescent="0.2">
      <c r="A1081" s="182" t="s">
        <v>647</v>
      </c>
      <c r="B1081" s="160" t="s">
        <v>677</v>
      </c>
      <c r="C1081" s="161">
        <v>12</v>
      </c>
      <c r="D1081" s="182" t="s">
        <v>27</v>
      </c>
      <c r="E1081" s="163">
        <v>3632</v>
      </c>
      <c r="F1081" s="226" t="s">
        <v>244</v>
      </c>
      <c r="G1081" s="220"/>
      <c r="H1081" s="244">
        <v>169200000</v>
      </c>
      <c r="I1081" s="340">
        <v>68000000</v>
      </c>
      <c r="J1081" s="244"/>
      <c r="K1081" s="244">
        <f t="shared" si="134"/>
        <v>101200000</v>
      </c>
    </row>
    <row r="1082" spans="1:11" s="223" customFormat="1" ht="45" x14ac:dyDescent="0.2">
      <c r="A1082" s="354" t="s">
        <v>647</v>
      </c>
      <c r="B1082" s="292" t="s">
        <v>884</v>
      </c>
      <c r="C1082" s="293"/>
      <c r="D1082" s="305"/>
      <c r="E1082" s="295"/>
      <c r="F1082" s="306" t="s">
        <v>885</v>
      </c>
      <c r="G1082" s="297" t="s">
        <v>687</v>
      </c>
      <c r="H1082" s="298">
        <f t="shared" ref="H1082:J1083" si="139">H1083</f>
        <v>83000000</v>
      </c>
      <c r="I1082" s="298">
        <f t="shared" si="139"/>
        <v>0</v>
      </c>
      <c r="J1082" s="298">
        <f t="shared" si="139"/>
        <v>0</v>
      </c>
      <c r="K1082" s="298">
        <f t="shared" si="134"/>
        <v>83000000</v>
      </c>
    </row>
    <row r="1083" spans="1:11" s="166" customFormat="1" x14ac:dyDescent="0.2">
      <c r="A1083" s="353" t="s">
        <v>647</v>
      </c>
      <c r="B1083" s="299" t="s">
        <v>884</v>
      </c>
      <c r="C1083" s="282">
        <v>11</v>
      </c>
      <c r="D1083" s="351"/>
      <c r="E1083" s="283">
        <v>36</v>
      </c>
      <c r="F1083" s="284"/>
      <c r="G1083" s="285"/>
      <c r="H1083" s="286">
        <f t="shared" si="139"/>
        <v>83000000</v>
      </c>
      <c r="I1083" s="286">
        <f t="shared" si="139"/>
        <v>0</v>
      </c>
      <c r="J1083" s="286">
        <f t="shared" si="139"/>
        <v>0</v>
      </c>
      <c r="K1083" s="286">
        <f t="shared" si="134"/>
        <v>83000000</v>
      </c>
    </row>
    <row r="1084" spans="1:11" s="166" customFormat="1" x14ac:dyDescent="0.2">
      <c r="A1084" s="238" t="s">
        <v>647</v>
      </c>
      <c r="B1084" s="247" t="s">
        <v>884</v>
      </c>
      <c r="C1084" s="169">
        <v>11</v>
      </c>
      <c r="D1084" s="185"/>
      <c r="E1084" s="187">
        <v>363</v>
      </c>
      <c r="F1084" s="230"/>
      <c r="G1084" s="157"/>
      <c r="H1084" s="158">
        <f>H1086+H1085</f>
        <v>83000000</v>
      </c>
      <c r="I1084" s="158">
        <f>I1086+I1085</f>
        <v>0</v>
      </c>
      <c r="J1084" s="158">
        <f>J1086+J1085</f>
        <v>0</v>
      </c>
      <c r="K1084" s="158">
        <f t="shared" si="134"/>
        <v>83000000</v>
      </c>
    </row>
    <row r="1085" spans="1:11" s="167" customFormat="1" x14ac:dyDescent="0.2">
      <c r="A1085" s="182" t="s">
        <v>647</v>
      </c>
      <c r="B1085" s="160" t="s">
        <v>884</v>
      </c>
      <c r="C1085" s="145">
        <v>11</v>
      </c>
      <c r="D1085" s="182" t="s">
        <v>27</v>
      </c>
      <c r="E1085" s="188">
        <v>3631</v>
      </c>
      <c r="F1085" s="228" t="s">
        <v>233</v>
      </c>
      <c r="G1085" s="220"/>
      <c r="H1085" s="221">
        <v>8000000</v>
      </c>
      <c r="I1085" s="221"/>
      <c r="J1085" s="221"/>
      <c r="K1085" s="221">
        <f t="shared" si="134"/>
        <v>8000000</v>
      </c>
    </row>
    <row r="1086" spans="1:11" s="223" customFormat="1" ht="15" x14ac:dyDescent="0.2">
      <c r="A1086" s="182" t="s">
        <v>647</v>
      </c>
      <c r="B1086" s="160" t="s">
        <v>884</v>
      </c>
      <c r="C1086" s="145">
        <v>11</v>
      </c>
      <c r="D1086" s="182" t="s">
        <v>27</v>
      </c>
      <c r="E1086" s="188">
        <v>3632</v>
      </c>
      <c r="F1086" s="228" t="s">
        <v>244</v>
      </c>
      <c r="G1086" s="220"/>
      <c r="H1086" s="221">
        <v>75000000</v>
      </c>
      <c r="I1086" s="221"/>
      <c r="J1086" s="221"/>
      <c r="K1086" s="221">
        <f t="shared" si="134"/>
        <v>75000000</v>
      </c>
    </row>
    <row r="1087" spans="1:11" s="166" customFormat="1" ht="45" x14ac:dyDescent="0.2">
      <c r="A1087" s="354" t="s">
        <v>647</v>
      </c>
      <c r="B1087" s="292" t="s">
        <v>927</v>
      </c>
      <c r="C1087" s="293"/>
      <c r="D1087" s="305"/>
      <c r="E1087" s="295"/>
      <c r="F1087" s="306" t="s">
        <v>928</v>
      </c>
      <c r="G1087" s="297" t="s">
        <v>687</v>
      </c>
      <c r="H1087" s="298">
        <f t="shared" ref="H1087:J1089" si="140">H1088</f>
        <v>1000000</v>
      </c>
      <c r="I1087" s="298">
        <f t="shared" si="140"/>
        <v>0</v>
      </c>
      <c r="J1087" s="298">
        <f t="shared" si="140"/>
        <v>0</v>
      </c>
      <c r="K1087" s="298">
        <f t="shared" si="134"/>
        <v>1000000</v>
      </c>
    </row>
    <row r="1088" spans="1:11" s="166" customFormat="1" x14ac:dyDescent="0.2">
      <c r="A1088" s="353" t="s">
        <v>647</v>
      </c>
      <c r="B1088" s="299" t="s">
        <v>927</v>
      </c>
      <c r="C1088" s="282">
        <v>11</v>
      </c>
      <c r="D1088" s="351"/>
      <c r="E1088" s="283">
        <v>36</v>
      </c>
      <c r="F1088" s="284"/>
      <c r="G1088" s="285"/>
      <c r="H1088" s="286">
        <f t="shared" si="140"/>
        <v>1000000</v>
      </c>
      <c r="I1088" s="286">
        <f t="shared" si="140"/>
        <v>0</v>
      </c>
      <c r="J1088" s="286">
        <f t="shared" si="140"/>
        <v>0</v>
      </c>
      <c r="K1088" s="286">
        <f t="shared" si="134"/>
        <v>1000000</v>
      </c>
    </row>
    <row r="1089" spans="1:11" s="166" customFormat="1" x14ac:dyDescent="0.2">
      <c r="A1089" s="238" t="s">
        <v>647</v>
      </c>
      <c r="B1089" s="247" t="s">
        <v>927</v>
      </c>
      <c r="C1089" s="169">
        <v>11</v>
      </c>
      <c r="D1089" s="185"/>
      <c r="E1089" s="187">
        <v>363</v>
      </c>
      <c r="F1089" s="230"/>
      <c r="G1089" s="157"/>
      <c r="H1089" s="158">
        <f t="shared" si="140"/>
        <v>1000000</v>
      </c>
      <c r="I1089" s="158">
        <f t="shared" si="140"/>
        <v>0</v>
      </c>
      <c r="J1089" s="158">
        <f t="shared" si="140"/>
        <v>0</v>
      </c>
      <c r="K1089" s="158">
        <f t="shared" si="134"/>
        <v>1000000</v>
      </c>
    </row>
    <row r="1090" spans="1:11" s="167" customFormat="1" x14ac:dyDescent="0.2">
      <c r="A1090" s="250" t="s">
        <v>647</v>
      </c>
      <c r="B1090" s="372" t="s">
        <v>927</v>
      </c>
      <c r="C1090" s="217">
        <v>11</v>
      </c>
      <c r="D1090" s="249" t="s">
        <v>27</v>
      </c>
      <c r="E1090" s="219">
        <v>3631</v>
      </c>
      <c r="F1090" s="229" t="s">
        <v>233</v>
      </c>
      <c r="G1090" s="220"/>
      <c r="H1090" s="221">
        <v>1000000</v>
      </c>
      <c r="I1090" s="221"/>
      <c r="J1090" s="221"/>
      <c r="K1090" s="221">
        <f t="shared" si="134"/>
        <v>1000000</v>
      </c>
    </row>
    <row r="1091" spans="1:11" s="223" customFormat="1" ht="45" x14ac:dyDescent="0.2">
      <c r="A1091" s="354" t="s">
        <v>647</v>
      </c>
      <c r="B1091" s="292" t="s">
        <v>929</v>
      </c>
      <c r="C1091" s="293"/>
      <c r="D1091" s="305"/>
      <c r="E1091" s="295"/>
      <c r="F1091" s="306" t="s">
        <v>930</v>
      </c>
      <c r="G1091" s="297" t="s">
        <v>687</v>
      </c>
      <c r="H1091" s="298">
        <f t="shared" ref="H1091:J1093" si="141">H1092</f>
        <v>1000000</v>
      </c>
      <c r="I1091" s="298">
        <f t="shared" si="141"/>
        <v>0</v>
      </c>
      <c r="J1091" s="298">
        <f t="shared" si="141"/>
        <v>0</v>
      </c>
      <c r="K1091" s="298">
        <f t="shared" si="134"/>
        <v>1000000</v>
      </c>
    </row>
    <row r="1092" spans="1:11" s="167" customFormat="1" x14ac:dyDescent="0.2">
      <c r="A1092" s="353" t="s">
        <v>647</v>
      </c>
      <c r="B1092" s="299" t="s">
        <v>929</v>
      </c>
      <c r="C1092" s="282">
        <v>11</v>
      </c>
      <c r="D1092" s="351"/>
      <c r="E1092" s="283">
        <v>36</v>
      </c>
      <c r="F1092" s="284"/>
      <c r="G1092" s="285"/>
      <c r="H1092" s="286">
        <f t="shared" si="141"/>
        <v>1000000</v>
      </c>
      <c r="I1092" s="286">
        <f t="shared" si="141"/>
        <v>0</v>
      </c>
      <c r="J1092" s="286">
        <f t="shared" si="141"/>
        <v>0</v>
      </c>
      <c r="K1092" s="286">
        <f t="shared" si="134"/>
        <v>1000000</v>
      </c>
    </row>
    <row r="1093" spans="1:11" s="223" customFormat="1" x14ac:dyDescent="0.2">
      <c r="A1093" s="238" t="s">
        <v>647</v>
      </c>
      <c r="B1093" s="247" t="s">
        <v>929</v>
      </c>
      <c r="C1093" s="169">
        <v>11</v>
      </c>
      <c r="D1093" s="185"/>
      <c r="E1093" s="187">
        <v>363</v>
      </c>
      <c r="F1093" s="230"/>
      <c r="G1093" s="157"/>
      <c r="H1093" s="158">
        <f t="shared" si="141"/>
        <v>1000000</v>
      </c>
      <c r="I1093" s="158">
        <f t="shared" si="141"/>
        <v>0</v>
      </c>
      <c r="J1093" s="158">
        <f t="shared" si="141"/>
        <v>0</v>
      </c>
      <c r="K1093" s="158">
        <f t="shared" si="134"/>
        <v>1000000</v>
      </c>
    </row>
    <row r="1094" spans="1:11" s="167" customFormat="1" x14ac:dyDescent="0.2">
      <c r="A1094" s="250" t="s">
        <v>647</v>
      </c>
      <c r="B1094" s="372" t="s">
        <v>929</v>
      </c>
      <c r="C1094" s="217">
        <v>11</v>
      </c>
      <c r="D1094" s="249" t="s">
        <v>27</v>
      </c>
      <c r="E1094" s="219">
        <v>3631</v>
      </c>
      <c r="F1094" s="229" t="s">
        <v>233</v>
      </c>
      <c r="G1094" s="220"/>
      <c r="H1094" s="221">
        <v>1000000</v>
      </c>
      <c r="I1094" s="221"/>
      <c r="J1094" s="221"/>
      <c r="K1094" s="221">
        <f t="shared" si="134"/>
        <v>1000000</v>
      </c>
    </row>
    <row r="1095" spans="1:11" s="223" customFormat="1" ht="33.75" x14ac:dyDescent="0.2">
      <c r="A1095" s="354" t="s">
        <v>647</v>
      </c>
      <c r="B1095" s="293" t="s">
        <v>173</v>
      </c>
      <c r="C1095" s="293"/>
      <c r="D1095" s="293"/>
      <c r="E1095" s="294"/>
      <c r="F1095" s="296" t="s">
        <v>60</v>
      </c>
      <c r="G1095" s="297" t="s">
        <v>691</v>
      </c>
      <c r="H1095" s="298">
        <f>H1096</f>
        <v>470000000</v>
      </c>
      <c r="I1095" s="298">
        <f>I1096</f>
        <v>0</v>
      </c>
      <c r="J1095" s="298">
        <f>J1096</f>
        <v>60000000</v>
      </c>
      <c r="K1095" s="298">
        <f t="shared" si="134"/>
        <v>530000000</v>
      </c>
    </row>
    <row r="1096" spans="1:11" s="166" customFormat="1" x14ac:dyDescent="0.2">
      <c r="A1096" s="353" t="s">
        <v>647</v>
      </c>
      <c r="B1096" s="299" t="s">
        <v>173</v>
      </c>
      <c r="C1096" s="282">
        <v>11</v>
      </c>
      <c r="D1096" s="282"/>
      <c r="E1096" s="283">
        <v>36</v>
      </c>
      <c r="F1096" s="284"/>
      <c r="G1096" s="285"/>
      <c r="H1096" s="286">
        <f t="shared" ref="H1096:J1097" si="142">H1097</f>
        <v>470000000</v>
      </c>
      <c r="I1096" s="286">
        <f t="shared" si="142"/>
        <v>0</v>
      </c>
      <c r="J1096" s="286">
        <f t="shared" si="142"/>
        <v>60000000</v>
      </c>
      <c r="K1096" s="286">
        <f t="shared" ref="K1096:K1159" si="143">H1096-I1096+J1096</f>
        <v>530000000</v>
      </c>
    </row>
    <row r="1097" spans="1:11" s="167" customFormat="1" x14ac:dyDescent="0.2">
      <c r="A1097" s="181" t="s">
        <v>647</v>
      </c>
      <c r="B1097" s="153" t="s">
        <v>173</v>
      </c>
      <c r="C1097" s="154">
        <v>11</v>
      </c>
      <c r="D1097" s="181"/>
      <c r="E1097" s="156">
        <v>363</v>
      </c>
      <c r="F1097" s="225"/>
      <c r="G1097" s="157"/>
      <c r="H1097" s="158">
        <f t="shared" si="142"/>
        <v>470000000</v>
      </c>
      <c r="I1097" s="158">
        <f t="shared" si="142"/>
        <v>0</v>
      </c>
      <c r="J1097" s="158">
        <f t="shared" si="142"/>
        <v>60000000</v>
      </c>
      <c r="K1097" s="158">
        <f t="shared" si="143"/>
        <v>530000000</v>
      </c>
    </row>
    <row r="1098" spans="1:11" s="223" customFormat="1" ht="15" x14ac:dyDescent="0.2">
      <c r="A1098" s="182" t="s">
        <v>647</v>
      </c>
      <c r="B1098" s="160" t="s">
        <v>173</v>
      </c>
      <c r="C1098" s="161">
        <v>11</v>
      </c>
      <c r="D1098" s="182" t="s">
        <v>27</v>
      </c>
      <c r="E1098" s="163">
        <v>3631</v>
      </c>
      <c r="F1098" s="226" t="s">
        <v>233</v>
      </c>
      <c r="G1098" s="220"/>
      <c r="H1098" s="244">
        <v>470000000</v>
      </c>
      <c r="I1098" s="244"/>
      <c r="J1098" s="244">
        <v>60000000</v>
      </c>
      <c r="K1098" s="244">
        <f t="shared" si="143"/>
        <v>530000000</v>
      </c>
    </row>
    <row r="1099" spans="1:11" s="223" customFormat="1" ht="33.75" x14ac:dyDescent="0.2">
      <c r="A1099" s="354" t="s">
        <v>647</v>
      </c>
      <c r="B1099" s="293" t="s">
        <v>50</v>
      </c>
      <c r="C1099" s="293"/>
      <c r="D1099" s="293"/>
      <c r="E1099" s="294"/>
      <c r="F1099" s="296" t="s">
        <v>590</v>
      </c>
      <c r="G1099" s="297" t="s">
        <v>691</v>
      </c>
      <c r="H1099" s="298">
        <f>H1100+H1111+H1115</f>
        <v>5740000</v>
      </c>
      <c r="I1099" s="298">
        <f>I1100+I1111+I1115</f>
        <v>1050000</v>
      </c>
      <c r="J1099" s="298">
        <f>J1100+J1111+J1115</f>
        <v>1000000</v>
      </c>
      <c r="K1099" s="298">
        <f t="shared" si="143"/>
        <v>5690000</v>
      </c>
    </row>
    <row r="1100" spans="1:11" s="223" customFormat="1" x14ac:dyDescent="0.2">
      <c r="A1100" s="353" t="s">
        <v>647</v>
      </c>
      <c r="B1100" s="299" t="s">
        <v>50</v>
      </c>
      <c r="C1100" s="282">
        <v>11</v>
      </c>
      <c r="D1100" s="282"/>
      <c r="E1100" s="283">
        <v>32</v>
      </c>
      <c r="F1100" s="284"/>
      <c r="G1100" s="285"/>
      <c r="H1100" s="286">
        <f>H1101+H1104+H1108</f>
        <v>3520000</v>
      </c>
      <c r="I1100" s="286">
        <f>I1101+I1104+I1108</f>
        <v>1050000</v>
      </c>
      <c r="J1100" s="286">
        <f>J1101+J1104+J1108</f>
        <v>0</v>
      </c>
      <c r="K1100" s="286">
        <f t="shared" si="143"/>
        <v>2470000</v>
      </c>
    </row>
    <row r="1101" spans="1:11" s="223" customFormat="1" x14ac:dyDescent="0.2">
      <c r="A1101" s="181" t="s">
        <v>647</v>
      </c>
      <c r="B1101" s="153" t="s">
        <v>50</v>
      </c>
      <c r="C1101" s="154">
        <v>11</v>
      </c>
      <c r="D1101" s="181"/>
      <c r="E1101" s="156">
        <v>321</v>
      </c>
      <c r="F1101" s="263"/>
      <c r="G1101" s="157"/>
      <c r="H1101" s="158">
        <f>SUM(H1102:H1103)</f>
        <v>40000</v>
      </c>
      <c r="I1101" s="158">
        <f>SUM(I1102:I1103)</f>
        <v>0</v>
      </c>
      <c r="J1101" s="158">
        <f>SUM(J1102:J1103)</f>
        <v>0</v>
      </c>
      <c r="K1101" s="158">
        <f t="shared" si="143"/>
        <v>40000</v>
      </c>
    </row>
    <row r="1102" spans="1:11" s="167" customFormat="1" x14ac:dyDescent="0.2">
      <c r="A1102" s="182" t="s">
        <v>647</v>
      </c>
      <c r="B1102" s="160" t="s">
        <v>50</v>
      </c>
      <c r="C1102" s="161">
        <v>11</v>
      </c>
      <c r="D1102" s="182" t="s">
        <v>27</v>
      </c>
      <c r="E1102" s="163">
        <v>3211</v>
      </c>
      <c r="F1102" s="320" t="s">
        <v>110</v>
      </c>
      <c r="G1102" s="220"/>
      <c r="H1102" s="244">
        <v>20000</v>
      </c>
      <c r="I1102" s="244"/>
      <c r="J1102" s="244"/>
      <c r="K1102" s="244">
        <f t="shared" si="143"/>
        <v>20000</v>
      </c>
    </row>
    <row r="1103" spans="1:11" s="223" customFormat="1" ht="15" x14ac:dyDescent="0.2">
      <c r="A1103" s="182" t="s">
        <v>647</v>
      </c>
      <c r="B1103" s="160" t="s">
        <v>50</v>
      </c>
      <c r="C1103" s="161">
        <v>11</v>
      </c>
      <c r="D1103" s="182" t="s">
        <v>27</v>
      </c>
      <c r="E1103" s="163">
        <v>3213</v>
      </c>
      <c r="F1103" s="320" t="s">
        <v>112</v>
      </c>
      <c r="G1103" s="220"/>
      <c r="H1103" s="244">
        <v>20000</v>
      </c>
      <c r="I1103" s="244"/>
      <c r="J1103" s="244"/>
      <c r="K1103" s="244">
        <f t="shared" si="143"/>
        <v>20000</v>
      </c>
    </row>
    <row r="1104" spans="1:11" s="223" customFormat="1" x14ac:dyDescent="0.2">
      <c r="A1104" s="181" t="s">
        <v>647</v>
      </c>
      <c r="B1104" s="153" t="s">
        <v>50</v>
      </c>
      <c r="C1104" s="154">
        <v>11</v>
      </c>
      <c r="D1104" s="181"/>
      <c r="E1104" s="176">
        <v>323</v>
      </c>
      <c r="F1104" s="225"/>
      <c r="G1104" s="157"/>
      <c r="H1104" s="158">
        <f>SUM(H1105:H1107)</f>
        <v>3130000</v>
      </c>
      <c r="I1104" s="158">
        <f>SUM(I1105:I1107)</f>
        <v>1000000</v>
      </c>
      <c r="J1104" s="158">
        <f>SUM(J1105:J1107)</f>
        <v>0</v>
      </c>
      <c r="K1104" s="158">
        <f t="shared" si="143"/>
        <v>2130000</v>
      </c>
    </row>
    <row r="1105" spans="1:11" s="223" customFormat="1" ht="15" x14ac:dyDescent="0.2">
      <c r="A1105" s="182" t="s">
        <v>647</v>
      </c>
      <c r="B1105" s="160" t="s">
        <v>50</v>
      </c>
      <c r="C1105" s="161">
        <v>11</v>
      </c>
      <c r="D1105" s="182" t="s">
        <v>27</v>
      </c>
      <c r="E1105" s="183">
        <v>3233</v>
      </c>
      <c r="F1105" s="226" t="s">
        <v>119</v>
      </c>
      <c r="G1105" s="220"/>
      <c r="H1105" s="221">
        <v>100000</v>
      </c>
      <c r="I1105" s="221"/>
      <c r="J1105" s="221"/>
      <c r="K1105" s="221">
        <f t="shared" si="143"/>
        <v>100000</v>
      </c>
    </row>
    <row r="1106" spans="1:11" s="223" customFormat="1" ht="15" x14ac:dyDescent="0.2">
      <c r="A1106" s="182" t="s">
        <v>647</v>
      </c>
      <c r="B1106" s="160" t="s">
        <v>50</v>
      </c>
      <c r="C1106" s="161">
        <v>11</v>
      </c>
      <c r="D1106" s="182" t="s">
        <v>27</v>
      </c>
      <c r="E1106" s="183">
        <v>3237</v>
      </c>
      <c r="F1106" s="226" t="s">
        <v>36</v>
      </c>
      <c r="G1106" s="220"/>
      <c r="H1106" s="244">
        <v>3000000</v>
      </c>
      <c r="I1106" s="244">
        <v>1000000</v>
      </c>
      <c r="J1106" s="244"/>
      <c r="K1106" s="244">
        <f t="shared" si="143"/>
        <v>2000000</v>
      </c>
    </row>
    <row r="1107" spans="1:11" s="167" customFormat="1" x14ac:dyDescent="0.2">
      <c r="A1107" s="182" t="s">
        <v>647</v>
      </c>
      <c r="B1107" s="160" t="s">
        <v>50</v>
      </c>
      <c r="C1107" s="161">
        <v>11</v>
      </c>
      <c r="D1107" s="182" t="s">
        <v>27</v>
      </c>
      <c r="E1107" s="183">
        <v>3238</v>
      </c>
      <c r="F1107" s="226" t="s">
        <v>122</v>
      </c>
      <c r="G1107" s="220"/>
      <c r="H1107" s="244">
        <v>30000</v>
      </c>
      <c r="I1107" s="244"/>
      <c r="J1107" s="244"/>
      <c r="K1107" s="244">
        <f t="shared" si="143"/>
        <v>30000</v>
      </c>
    </row>
    <row r="1108" spans="1:11" s="223" customFormat="1" x14ac:dyDescent="0.2">
      <c r="A1108" s="181" t="s">
        <v>647</v>
      </c>
      <c r="B1108" s="153" t="s">
        <v>50</v>
      </c>
      <c r="C1108" s="154">
        <v>11</v>
      </c>
      <c r="D1108" s="181"/>
      <c r="E1108" s="176">
        <v>329</v>
      </c>
      <c r="F1108" s="225"/>
      <c r="G1108" s="157"/>
      <c r="H1108" s="158">
        <f>SUM(H1109:H1110)</f>
        <v>350000</v>
      </c>
      <c r="I1108" s="158">
        <f>SUM(I1109:I1110)</f>
        <v>50000</v>
      </c>
      <c r="J1108" s="158">
        <f>SUM(J1109:J1110)</f>
        <v>0</v>
      </c>
      <c r="K1108" s="158">
        <f t="shared" si="143"/>
        <v>300000</v>
      </c>
    </row>
    <row r="1109" spans="1:11" s="223" customFormat="1" ht="15" x14ac:dyDescent="0.2">
      <c r="A1109" s="182" t="s">
        <v>647</v>
      </c>
      <c r="B1109" s="160" t="s">
        <v>50</v>
      </c>
      <c r="C1109" s="161">
        <v>11</v>
      </c>
      <c r="D1109" s="182" t="s">
        <v>27</v>
      </c>
      <c r="E1109" s="183">
        <v>3293</v>
      </c>
      <c r="F1109" s="226" t="s">
        <v>124</v>
      </c>
      <c r="G1109" s="220"/>
      <c r="H1109" s="221">
        <v>50000</v>
      </c>
      <c r="I1109" s="221"/>
      <c r="J1109" s="221"/>
      <c r="K1109" s="221">
        <f t="shared" si="143"/>
        <v>50000</v>
      </c>
    </row>
    <row r="1110" spans="1:11" s="223" customFormat="1" ht="15" x14ac:dyDescent="0.2">
      <c r="A1110" s="182" t="s">
        <v>647</v>
      </c>
      <c r="B1110" s="160" t="s">
        <v>50</v>
      </c>
      <c r="C1110" s="161">
        <v>11</v>
      </c>
      <c r="D1110" s="182" t="s">
        <v>27</v>
      </c>
      <c r="E1110" s="183">
        <v>3294</v>
      </c>
      <c r="F1110" s="226" t="s">
        <v>611</v>
      </c>
      <c r="G1110" s="220"/>
      <c r="H1110" s="244">
        <v>300000</v>
      </c>
      <c r="I1110" s="244">
        <v>50000</v>
      </c>
      <c r="J1110" s="244"/>
      <c r="K1110" s="244">
        <f t="shared" si="143"/>
        <v>250000</v>
      </c>
    </row>
    <row r="1111" spans="1:11" s="223" customFormat="1" x14ac:dyDescent="0.2">
      <c r="A1111" s="353" t="s">
        <v>647</v>
      </c>
      <c r="B1111" s="299" t="s">
        <v>50</v>
      </c>
      <c r="C1111" s="282">
        <v>11</v>
      </c>
      <c r="D1111" s="282"/>
      <c r="E1111" s="283">
        <v>41</v>
      </c>
      <c r="F1111" s="284"/>
      <c r="G1111" s="285"/>
      <c r="H1111" s="286">
        <f>H1112</f>
        <v>2210000</v>
      </c>
      <c r="I1111" s="286">
        <f>I1112</f>
        <v>0</v>
      </c>
      <c r="J1111" s="286">
        <f>J1112</f>
        <v>1000000</v>
      </c>
      <c r="K1111" s="286">
        <f t="shared" si="143"/>
        <v>3210000</v>
      </c>
    </row>
    <row r="1112" spans="1:11" s="223" customFormat="1" x14ac:dyDescent="0.2">
      <c r="A1112" s="185" t="s">
        <v>647</v>
      </c>
      <c r="B1112" s="168" t="s">
        <v>50</v>
      </c>
      <c r="C1112" s="169">
        <v>11</v>
      </c>
      <c r="D1112" s="185"/>
      <c r="E1112" s="187">
        <v>412</v>
      </c>
      <c r="F1112" s="226"/>
      <c r="G1112" s="164"/>
      <c r="H1112" s="158">
        <f>H1113+H1114</f>
        <v>2210000</v>
      </c>
      <c r="I1112" s="158">
        <f>I1113+I1114</f>
        <v>0</v>
      </c>
      <c r="J1112" s="158">
        <f>J1113+J1114</f>
        <v>1000000</v>
      </c>
      <c r="K1112" s="158">
        <f t="shared" si="143"/>
        <v>3210000</v>
      </c>
    </row>
    <row r="1113" spans="1:11" s="223" customFormat="1" ht="15" x14ac:dyDescent="0.2">
      <c r="A1113" s="146" t="s">
        <v>647</v>
      </c>
      <c r="B1113" s="144" t="s">
        <v>50</v>
      </c>
      <c r="C1113" s="145">
        <v>11</v>
      </c>
      <c r="D1113" s="146" t="s">
        <v>27</v>
      </c>
      <c r="E1113" s="188">
        <v>4123</v>
      </c>
      <c r="F1113" s="226" t="s">
        <v>133</v>
      </c>
      <c r="G1113" s="220"/>
      <c r="H1113" s="244">
        <v>10000</v>
      </c>
      <c r="I1113" s="244"/>
      <c r="J1113" s="244"/>
      <c r="K1113" s="244">
        <f t="shared" si="143"/>
        <v>10000</v>
      </c>
    </row>
    <row r="1114" spans="1:11" s="223" customFormat="1" ht="15" x14ac:dyDescent="0.2">
      <c r="A1114" s="146" t="s">
        <v>647</v>
      </c>
      <c r="B1114" s="144" t="s">
        <v>50</v>
      </c>
      <c r="C1114" s="145">
        <v>11</v>
      </c>
      <c r="D1114" s="146" t="s">
        <v>27</v>
      </c>
      <c r="E1114" s="188">
        <v>4126</v>
      </c>
      <c r="F1114" s="226" t="s">
        <v>4</v>
      </c>
      <c r="G1114" s="220"/>
      <c r="H1114" s="244">
        <v>2200000</v>
      </c>
      <c r="I1114" s="244"/>
      <c r="J1114" s="244">
        <v>1000000</v>
      </c>
      <c r="K1114" s="244">
        <f t="shared" si="143"/>
        <v>3200000</v>
      </c>
    </row>
    <row r="1115" spans="1:11" s="223" customFormat="1" x14ac:dyDescent="0.2">
      <c r="A1115" s="353" t="s">
        <v>647</v>
      </c>
      <c r="B1115" s="299" t="s">
        <v>50</v>
      </c>
      <c r="C1115" s="282">
        <v>11</v>
      </c>
      <c r="D1115" s="282"/>
      <c r="E1115" s="283">
        <v>42</v>
      </c>
      <c r="F1115" s="284"/>
      <c r="G1115" s="285"/>
      <c r="H1115" s="286">
        <f t="shared" ref="H1115:J1116" si="144">H1116</f>
        <v>10000</v>
      </c>
      <c r="I1115" s="286">
        <f t="shared" si="144"/>
        <v>0</v>
      </c>
      <c r="J1115" s="286">
        <f t="shared" si="144"/>
        <v>0</v>
      </c>
      <c r="K1115" s="286">
        <f t="shared" si="143"/>
        <v>10000</v>
      </c>
    </row>
    <row r="1116" spans="1:11" s="167" customFormat="1" x14ac:dyDescent="0.2">
      <c r="A1116" s="185" t="s">
        <v>647</v>
      </c>
      <c r="B1116" s="168" t="s">
        <v>50</v>
      </c>
      <c r="C1116" s="169">
        <v>11</v>
      </c>
      <c r="D1116" s="185"/>
      <c r="E1116" s="187">
        <v>426</v>
      </c>
      <c r="F1116" s="226"/>
      <c r="G1116" s="164"/>
      <c r="H1116" s="158">
        <f t="shared" si="144"/>
        <v>10000</v>
      </c>
      <c r="I1116" s="158">
        <f t="shared" si="144"/>
        <v>0</v>
      </c>
      <c r="J1116" s="158">
        <f t="shared" si="144"/>
        <v>0</v>
      </c>
      <c r="K1116" s="158">
        <f t="shared" si="143"/>
        <v>10000</v>
      </c>
    </row>
    <row r="1117" spans="1:11" s="223" customFormat="1" ht="15" x14ac:dyDescent="0.2">
      <c r="A1117" s="146" t="s">
        <v>647</v>
      </c>
      <c r="B1117" s="144" t="s">
        <v>50</v>
      </c>
      <c r="C1117" s="145">
        <v>11</v>
      </c>
      <c r="D1117" s="146" t="s">
        <v>27</v>
      </c>
      <c r="E1117" s="188">
        <v>4262</v>
      </c>
      <c r="F1117" s="226" t="s">
        <v>135</v>
      </c>
      <c r="G1117" s="220"/>
      <c r="H1117" s="244">
        <v>10000</v>
      </c>
      <c r="I1117" s="244"/>
      <c r="J1117" s="244"/>
      <c r="K1117" s="244">
        <f t="shared" si="143"/>
        <v>10000</v>
      </c>
    </row>
    <row r="1118" spans="1:11" s="167" customFormat="1" ht="33.75" x14ac:dyDescent="0.2">
      <c r="A1118" s="354" t="s">
        <v>647</v>
      </c>
      <c r="B1118" s="293" t="s">
        <v>71</v>
      </c>
      <c r="C1118" s="293"/>
      <c r="D1118" s="293"/>
      <c r="E1118" s="294"/>
      <c r="F1118" s="296" t="s">
        <v>693</v>
      </c>
      <c r="G1118" s="297" t="s">
        <v>691</v>
      </c>
      <c r="H1118" s="298">
        <f t="shared" ref="H1118:J1120" si="145">H1119</f>
        <v>480000000</v>
      </c>
      <c r="I1118" s="298">
        <f t="shared" si="145"/>
        <v>0</v>
      </c>
      <c r="J1118" s="298">
        <f t="shared" si="145"/>
        <v>0</v>
      </c>
      <c r="K1118" s="298">
        <f t="shared" si="143"/>
        <v>480000000</v>
      </c>
    </row>
    <row r="1119" spans="1:11" s="223" customFormat="1" x14ac:dyDescent="0.2">
      <c r="A1119" s="353" t="s">
        <v>647</v>
      </c>
      <c r="B1119" s="299" t="s">
        <v>71</v>
      </c>
      <c r="C1119" s="282">
        <v>11</v>
      </c>
      <c r="D1119" s="282"/>
      <c r="E1119" s="283">
        <v>36</v>
      </c>
      <c r="F1119" s="284"/>
      <c r="G1119" s="285"/>
      <c r="H1119" s="286">
        <f t="shared" si="145"/>
        <v>480000000</v>
      </c>
      <c r="I1119" s="286">
        <f t="shared" si="145"/>
        <v>0</v>
      </c>
      <c r="J1119" s="286">
        <f t="shared" si="145"/>
        <v>0</v>
      </c>
      <c r="K1119" s="286">
        <f t="shared" si="143"/>
        <v>480000000</v>
      </c>
    </row>
    <row r="1120" spans="1:11" s="223" customFormat="1" x14ac:dyDescent="0.2">
      <c r="A1120" s="181" t="s">
        <v>647</v>
      </c>
      <c r="B1120" s="153" t="s">
        <v>71</v>
      </c>
      <c r="C1120" s="154">
        <v>11</v>
      </c>
      <c r="D1120" s="181"/>
      <c r="E1120" s="156">
        <v>363</v>
      </c>
      <c r="F1120" s="263"/>
      <c r="G1120" s="157"/>
      <c r="H1120" s="158">
        <f t="shared" si="145"/>
        <v>480000000</v>
      </c>
      <c r="I1120" s="158">
        <f t="shared" si="145"/>
        <v>0</v>
      </c>
      <c r="J1120" s="158">
        <f t="shared" si="145"/>
        <v>0</v>
      </c>
      <c r="K1120" s="158">
        <f t="shared" si="143"/>
        <v>480000000</v>
      </c>
    </row>
    <row r="1121" spans="1:11" s="223" customFormat="1" ht="15" x14ac:dyDescent="0.2">
      <c r="A1121" s="182" t="s">
        <v>647</v>
      </c>
      <c r="B1121" s="160" t="s">
        <v>71</v>
      </c>
      <c r="C1121" s="161">
        <v>11</v>
      </c>
      <c r="D1121" s="182" t="s">
        <v>27</v>
      </c>
      <c r="E1121" s="163">
        <v>3631</v>
      </c>
      <c r="F1121" s="320" t="s">
        <v>233</v>
      </c>
      <c r="G1121" s="220"/>
      <c r="H1121" s="244">
        <v>480000000</v>
      </c>
      <c r="I1121" s="244"/>
      <c r="J1121" s="244"/>
      <c r="K1121" s="244">
        <f t="shared" si="143"/>
        <v>480000000</v>
      </c>
    </row>
    <row r="1122" spans="1:11" s="223" customFormat="1" ht="33.75" x14ac:dyDescent="0.2">
      <c r="A1122" s="354" t="s">
        <v>647</v>
      </c>
      <c r="B1122" s="293" t="s">
        <v>711</v>
      </c>
      <c r="C1122" s="293"/>
      <c r="D1122" s="293"/>
      <c r="E1122" s="294"/>
      <c r="F1122" s="296" t="s">
        <v>710</v>
      </c>
      <c r="G1122" s="297" t="s">
        <v>691</v>
      </c>
      <c r="H1122" s="298">
        <f>H1123</f>
        <v>2000000</v>
      </c>
      <c r="I1122" s="298">
        <f>I1123</f>
        <v>0</v>
      </c>
      <c r="J1122" s="298">
        <f>J1123</f>
        <v>0</v>
      </c>
      <c r="K1122" s="298">
        <f t="shared" si="143"/>
        <v>2000000</v>
      </c>
    </row>
    <row r="1123" spans="1:11" s="223" customFormat="1" x14ac:dyDescent="0.2">
      <c r="A1123" s="355" t="s">
        <v>647</v>
      </c>
      <c r="B1123" s="281" t="s">
        <v>711</v>
      </c>
      <c r="C1123" s="282">
        <v>11</v>
      </c>
      <c r="D1123" s="282"/>
      <c r="E1123" s="283">
        <v>35</v>
      </c>
      <c r="F1123" s="284"/>
      <c r="G1123" s="285"/>
      <c r="H1123" s="286">
        <f>H1124+H1126</f>
        <v>2000000</v>
      </c>
      <c r="I1123" s="286">
        <f>I1124+I1126</f>
        <v>0</v>
      </c>
      <c r="J1123" s="286">
        <f>J1124+J1126</f>
        <v>0</v>
      </c>
      <c r="K1123" s="286">
        <f t="shared" si="143"/>
        <v>2000000</v>
      </c>
    </row>
    <row r="1124" spans="1:11" s="223" customFormat="1" x14ac:dyDescent="0.2">
      <c r="A1124" s="181" t="s">
        <v>647</v>
      </c>
      <c r="B1124" s="153" t="s">
        <v>711</v>
      </c>
      <c r="C1124" s="154">
        <v>11</v>
      </c>
      <c r="D1124" s="181"/>
      <c r="E1124" s="156">
        <v>351</v>
      </c>
      <c r="F1124" s="225"/>
      <c r="G1124" s="157"/>
      <c r="H1124" s="158">
        <f>H1125</f>
        <v>500000</v>
      </c>
      <c r="I1124" s="158">
        <f>I1125</f>
        <v>0</v>
      </c>
      <c r="J1124" s="158">
        <f>J1125</f>
        <v>0</v>
      </c>
      <c r="K1124" s="158">
        <f t="shared" si="143"/>
        <v>500000</v>
      </c>
    </row>
    <row r="1125" spans="1:11" s="223" customFormat="1" ht="30" x14ac:dyDescent="0.2">
      <c r="A1125" s="172" t="s">
        <v>647</v>
      </c>
      <c r="B1125" s="270" t="s">
        <v>711</v>
      </c>
      <c r="C1125" s="161">
        <v>11</v>
      </c>
      <c r="D1125" s="182" t="s">
        <v>27</v>
      </c>
      <c r="E1125" s="163">
        <v>3512</v>
      </c>
      <c r="F1125" s="226" t="s">
        <v>140</v>
      </c>
      <c r="G1125" s="220"/>
      <c r="H1125" s="244">
        <v>500000</v>
      </c>
      <c r="I1125" s="244"/>
      <c r="J1125" s="244"/>
      <c r="K1125" s="244">
        <f t="shared" si="143"/>
        <v>500000</v>
      </c>
    </row>
    <row r="1126" spans="1:11" s="166" customFormat="1" x14ac:dyDescent="0.2">
      <c r="A1126" s="170" t="s">
        <v>647</v>
      </c>
      <c r="B1126" s="224" t="s">
        <v>711</v>
      </c>
      <c r="C1126" s="154">
        <v>11</v>
      </c>
      <c r="D1126" s="181"/>
      <c r="E1126" s="156">
        <v>352</v>
      </c>
      <c r="F1126" s="225"/>
      <c r="G1126" s="157"/>
      <c r="H1126" s="158">
        <f>H1127</f>
        <v>1500000</v>
      </c>
      <c r="I1126" s="158">
        <f>I1127</f>
        <v>0</v>
      </c>
      <c r="J1126" s="158">
        <f>J1127</f>
        <v>0</v>
      </c>
      <c r="K1126" s="158">
        <f t="shared" si="143"/>
        <v>1500000</v>
      </c>
    </row>
    <row r="1127" spans="1:11" s="167" customFormat="1" ht="30" x14ac:dyDescent="0.2">
      <c r="A1127" s="172" t="s">
        <v>647</v>
      </c>
      <c r="B1127" s="270" t="s">
        <v>711</v>
      </c>
      <c r="C1127" s="161">
        <v>11</v>
      </c>
      <c r="D1127" s="182" t="s">
        <v>27</v>
      </c>
      <c r="E1127" s="163">
        <v>3522</v>
      </c>
      <c r="F1127" s="226" t="s">
        <v>661</v>
      </c>
      <c r="G1127" s="220"/>
      <c r="H1127" s="244">
        <v>1500000</v>
      </c>
      <c r="I1127" s="244"/>
      <c r="J1127" s="244"/>
      <c r="K1127" s="244">
        <f t="shared" si="143"/>
        <v>1500000</v>
      </c>
    </row>
    <row r="1128" spans="1:11" s="280" customFormat="1" ht="33.75" x14ac:dyDescent="0.2">
      <c r="A1128" s="354" t="s">
        <v>647</v>
      </c>
      <c r="B1128" s="293" t="s">
        <v>931</v>
      </c>
      <c r="C1128" s="293"/>
      <c r="D1128" s="293"/>
      <c r="E1128" s="294"/>
      <c r="F1128" s="296" t="s">
        <v>932</v>
      </c>
      <c r="G1128" s="297" t="s">
        <v>691</v>
      </c>
      <c r="H1128" s="298">
        <f>H1129</f>
        <v>10500000</v>
      </c>
      <c r="I1128" s="298">
        <f>I1129</f>
        <v>0</v>
      </c>
      <c r="J1128" s="298">
        <f>J1129</f>
        <v>0</v>
      </c>
      <c r="K1128" s="298">
        <f t="shared" si="143"/>
        <v>10500000</v>
      </c>
    </row>
    <row r="1129" spans="1:11" s="223" customFormat="1" x14ac:dyDescent="0.2">
      <c r="A1129" s="355" t="s">
        <v>647</v>
      </c>
      <c r="B1129" s="281" t="s">
        <v>931</v>
      </c>
      <c r="C1129" s="282">
        <v>11</v>
      </c>
      <c r="D1129" s="282"/>
      <c r="E1129" s="283">
        <v>35</v>
      </c>
      <c r="F1129" s="284"/>
      <c r="G1129" s="285"/>
      <c r="H1129" s="286">
        <f>H1130+H1132</f>
        <v>10500000</v>
      </c>
      <c r="I1129" s="286">
        <f>I1130+I1132</f>
        <v>0</v>
      </c>
      <c r="J1129" s="286">
        <f>J1130+J1132</f>
        <v>0</v>
      </c>
      <c r="K1129" s="286">
        <f t="shared" si="143"/>
        <v>10500000</v>
      </c>
    </row>
    <row r="1130" spans="1:11" x14ac:dyDescent="0.2">
      <c r="A1130" s="181" t="s">
        <v>647</v>
      </c>
      <c r="B1130" s="153" t="s">
        <v>931</v>
      </c>
      <c r="C1130" s="154">
        <v>11</v>
      </c>
      <c r="D1130" s="181"/>
      <c r="E1130" s="156">
        <v>351</v>
      </c>
      <c r="F1130" s="225"/>
      <c r="G1130" s="157"/>
      <c r="H1130" s="158">
        <f>H1131</f>
        <v>10000000</v>
      </c>
      <c r="I1130" s="158">
        <f>I1131</f>
        <v>0</v>
      </c>
      <c r="J1130" s="158">
        <f>J1131</f>
        <v>0</v>
      </c>
      <c r="K1130" s="158">
        <f t="shared" si="143"/>
        <v>10000000</v>
      </c>
    </row>
    <row r="1131" spans="1:11" s="152" customFormat="1" ht="30" x14ac:dyDescent="0.2">
      <c r="A1131" s="250" t="s">
        <v>647</v>
      </c>
      <c r="B1131" s="372" t="s">
        <v>931</v>
      </c>
      <c r="C1131" s="217">
        <v>11</v>
      </c>
      <c r="D1131" s="249" t="s">
        <v>27</v>
      </c>
      <c r="E1131" s="219">
        <v>3512</v>
      </c>
      <c r="F1131" s="229" t="s">
        <v>140</v>
      </c>
      <c r="G1131" s="220"/>
      <c r="H1131" s="244">
        <v>10000000</v>
      </c>
      <c r="I1131" s="244"/>
      <c r="J1131" s="244"/>
      <c r="K1131" s="244">
        <f t="shared" si="143"/>
        <v>10000000</v>
      </c>
    </row>
    <row r="1132" spans="1:11" s="223" customFormat="1" x14ac:dyDescent="0.2">
      <c r="A1132" s="181" t="s">
        <v>647</v>
      </c>
      <c r="B1132" s="153" t="s">
        <v>931</v>
      </c>
      <c r="C1132" s="154">
        <v>11</v>
      </c>
      <c r="D1132" s="181"/>
      <c r="E1132" s="156">
        <v>352</v>
      </c>
      <c r="F1132" s="225"/>
      <c r="G1132" s="157"/>
      <c r="H1132" s="158">
        <f>H1133</f>
        <v>500000</v>
      </c>
      <c r="I1132" s="158">
        <f>I1133</f>
        <v>0</v>
      </c>
      <c r="J1132" s="158">
        <f>J1133</f>
        <v>0</v>
      </c>
      <c r="K1132" s="158">
        <f t="shared" si="143"/>
        <v>500000</v>
      </c>
    </row>
    <row r="1133" spans="1:11" s="152" customFormat="1" ht="30" x14ac:dyDescent="0.2">
      <c r="A1133" s="250" t="s">
        <v>647</v>
      </c>
      <c r="B1133" s="372" t="s">
        <v>931</v>
      </c>
      <c r="C1133" s="217">
        <v>11</v>
      </c>
      <c r="D1133" s="249" t="s">
        <v>27</v>
      </c>
      <c r="E1133" s="219">
        <v>3522</v>
      </c>
      <c r="F1133" s="229" t="s">
        <v>661</v>
      </c>
      <c r="G1133" s="220"/>
      <c r="H1133" s="244">
        <v>500000</v>
      </c>
      <c r="I1133" s="244"/>
      <c r="J1133" s="244"/>
      <c r="K1133" s="244">
        <f t="shared" si="143"/>
        <v>500000</v>
      </c>
    </row>
    <row r="1134" spans="1:11" s="223" customFormat="1" ht="33.75" x14ac:dyDescent="0.2">
      <c r="A1134" s="354" t="s">
        <v>647</v>
      </c>
      <c r="B1134" s="293" t="s">
        <v>933</v>
      </c>
      <c r="C1134" s="293"/>
      <c r="D1134" s="293"/>
      <c r="E1134" s="294"/>
      <c r="F1134" s="296" t="s">
        <v>934</v>
      </c>
      <c r="G1134" s="297" t="s">
        <v>691</v>
      </c>
      <c r="H1134" s="298">
        <f>H1135</f>
        <v>10500000</v>
      </c>
      <c r="I1134" s="298">
        <f>I1135</f>
        <v>0</v>
      </c>
      <c r="J1134" s="298">
        <f>J1135</f>
        <v>0</v>
      </c>
      <c r="K1134" s="298">
        <f t="shared" si="143"/>
        <v>10500000</v>
      </c>
    </row>
    <row r="1135" spans="1:11" x14ac:dyDescent="0.2">
      <c r="A1135" s="355" t="s">
        <v>647</v>
      </c>
      <c r="B1135" s="281" t="s">
        <v>933</v>
      </c>
      <c r="C1135" s="282">
        <v>11</v>
      </c>
      <c r="D1135" s="282"/>
      <c r="E1135" s="283">
        <v>35</v>
      </c>
      <c r="F1135" s="284"/>
      <c r="G1135" s="285"/>
      <c r="H1135" s="286">
        <f>H1136+H1138</f>
        <v>10500000</v>
      </c>
      <c r="I1135" s="286">
        <f>I1136+I1138</f>
        <v>0</v>
      </c>
      <c r="J1135" s="286">
        <f>J1136+J1138</f>
        <v>0</v>
      </c>
      <c r="K1135" s="286">
        <f t="shared" si="143"/>
        <v>10500000</v>
      </c>
    </row>
    <row r="1136" spans="1:11" x14ac:dyDescent="0.2">
      <c r="A1136" s="181" t="s">
        <v>647</v>
      </c>
      <c r="B1136" s="153" t="s">
        <v>933</v>
      </c>
      <c r="C1136" s="154">
        <v>11</v>
      </c>
      <c r="D1136" s="181"/>
      <c r="E1136" s="156">
        <v>351</v>
      </c>
      <c r="F1136" s="225"/>
      <c r="G1136" s="157"/>
      <c r="H1136" s="158">
        <f>H1137</f>
        <v>10000000</v>
      </c>
      <c r="I1136" s="158">
        <f>I1137</f>
        <v>0</v>
      </c>
      <c r="J1136" s="158">
        <f>J1137</f>
        <v>0</v>
      </c>
      <c r="K1136" s="158">
        <f t="shared" si="143"/>
        <v>10000000</v>
      </c>
    </row>
    <row r="1137" spans="1:11" s="152" customFormat="1" ht="30" x14ac:dyDescent="0.2">
      <c r="A1137" s="250" t="s">
        <v>647</v>
      </c>
      <c r="B1137" s="372" t="s">
        <v>933</v>
      </c>
      <c r="C1137" s="217">
        <v>11</v>
      </c>
      <c r="D1137" s="249" t="s">
        <v>27</v>
      </c>
      <c r="E1137" s="219">
        <v>3512</v>
      </c>
      <c r="F1137" s="229" t="s">
        <v>140</v>
      </c>
      <c r="G1137" s="220"/>
      <c r="H1137" s="244">
        <v>10000000</v>
      </c>
      <c r="I1137" s="244"/>
      <c r="J1137" s="244"/>
      <c r="K1137" s="244">
        <f t="shared" si="143"/>
        <v>10000000</v>
      </c>
    </row>
    <row r="1138" spans="1:11" s="223" customFormat="1" x14ac:dyDescent="0.2">
      <c r="A1138" s="181" t="s">
        <v>647</v>
      </c>
      <c r="B1138" s="153" t="s">
        <v>933</v>
      </c>
      <c r="C1138" s="154">
        <v>11</v>
      </c>
      <c r="D1138" s="181"/>
      <c r="E1138" s="156">
        <v>352</v>
      </c>
      <c r="F1138" s="225"/>
      <c r="G1138" s="157"/>
      <c r="H1138" s="158">
        <f>H1139</f>
        <v>500000</v>
      </c>
      <c r="I1138" s="158">
        <f>I1139</f>
        <v>0</v>
      </c>
      <c r="J1138" s="158">
        <f>J1139</f>
        <v>0</v>
      </c>
      <c r="K1138" s="158">
        <f t="shared" si="143"/>
        <v>500000</v>
      </c>
    </row>
    <row r="1139" spans="1:11" ht="30" x14ac:dyDescent="0.2">
      <c r="A1139" s="250" t="s">
        <v>647</v>
      </c>
      <c r="B1139" s="372" t="s">
        <v>933</v>
      </c>
      <c r="C1139" s="217">
        <v>11</v>
      </c>
      <c r="D1139" s="249" t="s">
        <v>27</v>
      </c>
      <c r="E1139" s="219">
        <v>3522</v>
      </c>
      <c r="F1139" s="229" t="s">
        <v>661</v>
      </c>
      <c r="G1139" s="220"/>
      <c r="H1139" s="244">
        <v>500000</v>
      </c>
      <c r="I1139" s="244"/>
      <c r="J1139" s="244"/>
      <c r="K1139" s="244">
        <f t="shared" si="143"/>
        <v>500000</v>
      </c>
    </row>
    <row r="1140" spans="1:11" s="223" customFormat="1" ht="47.25" x14ac:dyDescent="0.2">
      <c r="A1140" s="354" t="s">
        <v>647</v>
      </c>
      <c r="B1140" s="293" t="s">
        <v>725</v>
      </c>
      <c r="C1140" s="293"/>
      <c r="D1140" s="293"/>
      <c r="E1140" s="294"/>
      <c r="F1140" s="296" t="s">
        <v>724</v>
      </c>
      <c r="G1140" s="297" t="s">
        <v>691</v>
      </c>
      <c r="H1140" s="298">
        <f t="shared" ref="H1140:J1142" si="146">H1141</f>
        <v>10000</v>
      </c>
      <c r="I1140" s="298">
        <f t="shared" si="146"/>
        <v>0</v>
      </c>
      <c r="J1140" s="298">
        <f t="shared" si="146"/>
        <v>0</v>
      </c>
      <c r="K1140" s="298">
        <f t="shared" si="143"/>
        <v>10000</v>
      </c>
    </row>
    <row r="1141" spans="1:11" s="152" customFormat="1" x14ac:dyDescent="0.2">
      <c r="A1141" s="355" t="s">
        <v>647</v>
      </c>
      <c r="B1141" s="281" t="s">
        <v>725</v>
      </c>
      <c r="C1141" s="282">
        <v>11</v>
      </c>
      <c r="D1141" s="282"/>
      <c r="E1141" s="283">
        <v>38</v>
      </c>
      <c r="F1141" s="284"/>
      <c r="G1141" s="285"/>
      <c r="H1141" s="286">
        <f t="shared" si="146"/>
        <v>10000</v>
      </c>
      <c r="I1141" s="286">
        <f t="shared" si="146"/>
        <v>0</v>
      </c>
      <c r="J1141" s="286">
        <f t="shared" si="146"/>
        <v>0</v>
      </c>
      <c r="K1141" s="286">
        <f t="shared" si="143"/>
        <v>10000</v>
      </c>
    </row>
    <row r="1142" spans="1:11" s="152" customFormat="1" x14ac:dyDescent="0.2">
      <c r="A1142" s="181" t="s">
        <v>647</v>
      </c>
      <c r="B1142" s="153" t="s">
        <v>725</v>
      </c>
      <c r="C1142" s="154">
        <v>11</v>
      </c>
      <c r="D1142" s="181"/>
      <c r="E1142" s="156">
        <v>381</v>
      </c>
      <c r="F1142" s="225"/>
      <c r="G1142" s="157"/>
      <c r="H1142" s="158">
        <f t="shared" si="146"/>
        <v>10000</v>
      </c>
      <c r="I1142" s="158">
        <f t="shared" si="146"/>
        <v>0</v>
      </c>
      <c r="J1142" s="158">
        <f t="shared" si="146"/>
        <v>0</v>
      </c>
      <c r="K1142" s="158">
        <f t="shared" si="143"/>
        <v>10000</v>
      </c>
    </row>
    <row r="1143" spans="1:11" s="152" customFormat="1" x14ac:dyDescent="0.2">
      <c r="A1143" s="172" t="s">
        <v>647</v>
      </c>
      <c r="B1143" s="270" t="s">
        <v>725</v>
      </c>
      <c r="C1143" s="161">
        <v>11</v>
      </c>
      <c r="D1143" s="182" t="s">
        <v>27</v>
      </c>
      <c r="E1143" s="163">
        <v>3811</v>
      </c>
      <c r="F1143" s="226" t="s">
        <v>141</v>
      </c>
      <c r="G1143" s="220"/>
      <c r="H1143" s="244">
        <v>10000</v>
      </c>
      <c r="I1143" s="244"/>
      <c r="J1143" s="244"/>
      <c r="K1143" s="244">
        <f t="shared" si="143"/>
        <v>10000</v>
      </c>
    </row>
    <row r="1144" spans="1:11" s="223" customFormat="1" ht="63" x14ac:dyDescent="0.2">
      <c r="A1144" s="354" t="s">
        <v>647</v>
      </c>
      <c r="B1144" s="293" t="s">
        <v>952</v>
      </c>
      <c r="C1144" s="293"/>
      <c r="D1144" s="293"/>
      <c r="E1144" s="294"/>
      <c r="F1144" s="296" t="s">
        <v>953</v>
      </c>
      <c r="G1144" s="297" t="s">
        <v>691</v>
      </c>
      <c r="H1144" s="298">
        <f>H1145+H1150+H1160+H1163+H1166+H1171+H1181+H1184</f>
        <v>600200</v>
      </c>
      <c r="I1144" s="298">
        <f t="shared" ref="I1144:J1144" si="147">I1145+I1150+I1160+I1163+I1166+I1171+I1181+I1184</f>
        <v>0</v>
      </c>
      <c r="J1144" s="298">
        <f t="shared" si="147"/>
        <v>0</v>
      </c>
      <c r="K1144" s="298">
        <f t="shared" si="143"/>
        <v>600200</v>
      </c>
    </row>
    <row r="1145" spans="1:11" s="223" customFormat="1" x14ac:dyDescent="0.2">
      <c r="A1145" s="355" t="s">
        <v>647</v>
      </c>
      <c r="B1145" s="355" t="s">
        <v>952</v>
      </c>
      <c r="C1145" s="282">
        <v>12</v>
      </c>
      <c r="D1145" s="282"/>
      <c r="E1145" s="283">
        <v>31</v>
      </c>
      <c r="F1145" s="284"/>
      <c r="G1145" s="285"/>
      <c r="H1145" s="286">
        <f>H1146+H1148</f>
        <v>29200</v>
      </c>
      <c r="I1145" s="286">
        <f>I1146+I1148</f>
        <v>0</v>
      </c>
      <c r="J1145" s="286">
        <f>J1146+J1148</f>
        <v>0</v>
      </c>
      <c r="K1145" s="286">
        <f t="shared" si="143"/>
        <v>29200</v>
      </c>
    </row>
    <row r="1146" spans="1:11" s="223" customFormat="1" x14ac:dyDescent="0.2">
      <c r="A1146" s="181" t="s">
        <v>647</v>
      </c>
      <c r="B1146" s="181" t="s">
        <v>952</v>
      </c>
      <c r="C1146" s="154">
        <v>12</v>
      </c>
      <c r="D1146" s="181"/>
      <c r="E1146" s="156">
        <v>311</v>
      </c>
      <c r="F1146" s="225"/>
      <c r="G1146" s="157"/>
      <c r="H1146" s="158">
        <f>H1147</f>
        <v>24100</v>
      </c>
      <c r="I1146" s="158">
        <f>I1147</f>
        <v>0</v>
      </c>
      <c r="J1146" s="158">
        <f>J1147</f>
        <v>0</v>
      </c>
      <c r="K1146" s="158">
        <f t="shared" si="143"/>
        <v>24100</v>
      </c>
    </row>
    <row r="1147" spans="1:11" s="152" customFormat="1" x14ac:dyDescent="0.2">
      <c r="A1147" s="172" t="s">
        <v>647</v>
      </c>
      <c r="B1147" s="270" t="s">
        <v>952</v>
      </c>
      <c r="C1147" s="161">
        <v>12</v>
      </c>
      <c r="D1147" s="182" t="s">
        <v>27</v>
      </c>
      <c r="E1147" s="163">
        <v>3111</v>
      </c>
      <c r="F1147" s="226" t="s">
        <v>19</v>
      </c>
      <c r="G1147" s="220"/>
      <c r="H1147" s="244">
        <v>24100</v>
      </c>
      <c r="I1147" s="244"/>
      <c r="J1147" s="244"/>
      <c r="K1147" s="244">
        <f t="shared" si="143"/>
        <v>24100</v>
      </c>
    </row>
    <row r="1148" spans="1:11" s="223" customFormat="1" x14ac:dyDescent="0.2">
      <c r="A1148" s="181" t="s">
        <v>647</v>
      </c>
      <c r="B1148" s="181" t="s">
        <v>952</v>
      </c>
      <c r="C1148" s="154">
        <v>12</v>
      </c>
      <c r="D1148" s="181"/>
      <c r="E1148" s="156">
        <v>313</v>
      </c>
      <c r="F1148" s="225"/>
      <c r="G1148" s="157"/>
      <c r="H1148" s="158">
        <f>H1149</f>
        <v>5100</v>
      </c>
      <c r="I1148" s="158">
        <f>I1149</f>
        <v>0</v>
      </c>
      <c r="J1148" s="158">
        <f>J1149</f>
        <v>0</v>
      </c>
      <c r="K1148" s="158">
        <f t="shared" si="143"/>
        <v>5100</v>
      </c>
    </row>
    <row r="1149" spans="1:11" s="223" customFormat="1" ht="15" x14ac:dyDescent="0.2">
      <c r="A1149" s="172" t="s">
        <v>647</v>
      </c>
      <c r="B1149" s="270" t="s">
        <v>952</v>
      </c>
      <c r="C1149" s="161">
        <v>12</v>
      </c>
      <c r="D1149" s="182" t="s">
        <v>27</v>
      </c>
      <c r="E1149" s="163">
        <v>3132</v>
      </c>
      <c r="F1149" s="226" t="s">
        <v>280</v>
      </c>
      <c r="G1149" s="220"/>
      <c r="H1149" s="244">
        <v>5100</v>
      </c>
      <c r="I1149" s="244"/>
      <c r="J1149" s="244"/>
      <c r="K1149" s="244">
        <f t="shared" si="143"/>
        <v>5100</v>
      </c>
    </row>
    <row r="1150" spans="1:11" s="152" customFormat="1" x14ac:dyDescent="0.2">
      <c r="A1150" s="355" t="s">
        <v>647</v>
      </c>
      <c r="B1150" s="355" t="s">
        <v>952</v>
      </c>
      <c r="C1150" s="282">
        <v>12</v>
      </c>
      <c r="D1150" s="282"/>
      <c r="E1150" s="283">
        <v>32</v>
      </c>
      <c r="F1150" s="284"/>
      <c r="G1150" s="285"/>
      <c r="H1150" s="286">
        <f>H1151+H1153+H1155+H1158</f>
        <v>16800</v>
      </c>
      <c r="I1150" s="286">
        <f>I1151+I1153+I1155+I1158</f>
        <v>0</v>
      </c>
      <c r="J1150" s="286">
        <f>J1151+J1153+J1155+J1158</f>
        <v>0</v>
      </c>
      <c r="K1150" s="286">
        <f t="shared" si="143"/>
        <v>16800</v>
      </c>
    </row>
    <row r="1151" spans="1:11" s="152" customFormat="1" x14ac:dyDescent="0.2">
      <c r="A1151" s="181" t="s">
        <v>647</v>
      </c>
      <c r="B1151" s="181" t="s">
        <v>952</v>
      </c>
      <c r="C1151" s="154">
        <v>12</v>
      </c>
      <c r="D1151" s="181"/>
      <c r="E1151" s="156">
        <v>321</v>
      </c>
      <c r="F1151" s="225"/>
      <c r="G1151" s="157"/>
      <c r="H1151" s="158">
        <f>H1152</f>
        <v>5000</v>
      </c>
      <c r="I1151" s="158">
        <f>I1152</f>
        <v>0</v>
      </c>
      <c r="J1151" s="158">
        <f>J1152</f>
        <v>0</v>
      </c>
      <c r="K1151" s="158">
        <f t="shared" si="143"/>
        <v>5000</v>
      </c>
    </row>
    <row r="1152" spans="1:11" s="152" customFormat="1" x14ac:dyDescent="0.2">
      <c r="A1152" s="172" t="s">
        <v>647</v>
      </c>
      <c r="B1152" s="270" t="s">
        <v>952</v>
      </c>
      <c r="C1152" s="161">
        <v>12</v>
      </c>
      <c r="D1152" s="182" t="s">
        <v>27</v>
      </c>
      <c r="E1152" s="163">
        <v>3211</v>
      </c>
      <c r="F1152" s="226" t="s">
        <v>110</v>
      </c>
      <c r="G1152" s="220"/>
      <c r="H1152" s="244">
        <v>5000</v>
      </c>
      <c r="I1152" s="244"/>
      <c r="J1152" s="244"/>
      <c r="K1152" s="244">
        <f t="shared" si="143"/>
        <v>5000</v>
      </c>
    </row>
    <row r="1153" spans="1:11" s="223" customFormat="1" x14ac:dyDescent="0.2">
      <c r="A1153" s="181" t="s">
        <v>647</v>
      </c>
      <c r="B1153" s="181" t="s">
        <v>952</v>
      </c>
      <c r="C1153" s="154">
        <v>12</v>
      </c>
      <c r="D1153" s="181"/>
      <c r="E1153" s="156">
        <v>322</v>
      </c>
      <c r="F1153" s="225"/>
      <c r="G1153" s="157"/>
      <c r="H1153" s="158">
        <f>H1154</f>
        <v>1000</v>
      </c>
      <c r="I1153" s="158">
        <f>I1154</f>
        <v>0</v>
      </c>
      <c r="J1153" s="158">
        <f>J1154</f>
        <v>0</v>
      </c>
      <c r="K1153" s="158">
        <f t="shared" si="143"/>
        <v>1000</v>
      </c>
    </row>
    <row r="1154" spans="1:11" s="223" customFormat="1" ht="15" x14ac:dyDescent="0.2">
      <c r="A1154" s="172" t="s">
        <v>647</v>
      </c>
      <c r="B1154" s="270" t="s">
        <v>952</v>
      </c>
      <c r="C1154" s="161">
        <v>12</v>
      </c>
      <c r="D1154" s="182" t="s">
        <v>27</v>
      </c>
      <c r="E1154" s="163">
        <v>3223</v>
      </c>
      <c r="F1154" s="226" t="s">
        <v>115</v>
      </c>
      <c r="G1154" s="220"/>
      <c r="H1154" s="244">
        <v>1000</v>
      </c>
      <c r="I1154" s="244"/>
      <c r="J1154" s="244"/>
      <c r="K1154" s="244">
        <f t="shared" si="143"/>
        <v>1000</v>
      </c>
    </row>
    <row r="1155" spans="1:11" x14ac:dyDescent="0.2">
      <c r="A1155" s="181" t="s">
        <v>647</v>
      </c>
      <c r="B1155" s="181" t="s">
        <v>952</v>
      </c>
      <c r="C1155" s="154">
        <v>12</v>
      </c>
      <c r="D1155" s="181"/>
      <c r="E1155" s="156">
        <v>323</v>
      </c>
      <c r="F1155" s="225"/>
      <c r="G1155" s="157"/>
      <c r="H1155" s="158">
        <f>SUM(H1156:H1157)</f>
        <v>5200</v>
      </c>
      <c r="I1155" s="158">
        <f>SUM(I1156:I1157)</f>
        <v>0</v>
      </c>
      <c r="J1155" s="158">
        <f>SUM(J1156:J1157)</f>
        <v>0</v>
      </c>
      <c r="K1155" s="158">
        <f t="shared" si="143"/>
        <v>5200</v>
      </c>
    </row>
    <row r="1156" spans="1:11" ht="15" x14ac:dyDescent="0.2">
      <c r="A1156" s="172" t="s">
        <v>647</v>
      </c>
      <c r="B1156" s="270" t="s">
        <v>952</v>
      </c>
      <c r="C1156" s="161">
        <v>12</v>
      </c>
      <c r="D1156" s="182" t="s">
        <v>27</v>
      </c>
      <c r="E1156" s="163">
        <v>3233</v>
      </c>
      <c r="F1156" s="226" t="s">
        <v>119</v>
      </c>
      <c r="G1156" s="220"/>
      <c r="H1156" s="244">
        <v>2200</v>
      </c>
      <c r="I1156" s="244"/>
      <c r="J1156" s="244"/>
      <c r="K1156" s="244">
        <f t="shared" si="143"/>
        <v>2200</v>
      </c>
    </row>
    <row r="1157" spans="1:11" s="223" customFormat="1" ht="15" x14ac:dyDescent="0.2">
      <c r="A1157" s="172" t="s">
        <v>647</v>
      </c>
      <c r="B1157" s="270" t="s">
        <v>952</v>
      </c>
      <c r="C1157" s="161">
        <v>12</v>
      </c>
      <c r="D1157" s="182" t="s">
        <v>27</v>
      </c>
      <c r="E1157" s="163">
        <v>3237</v>
      </c>
      <c r="F1157" s="226" t="s">
        <v>36</v>
      </c>
      <c r="G1157" s="220"/>
      <c r="H1157" s="244">
        <v>3000</v>
      </c>
      <c r="I1157" s="244"/>
      <c r="J1157" s="244"/>
      <c r="K1157" s="244">
        <f t="shared" si="143"/>
        <v>3000</v>
      </c>
    </row>
    <row r="1158" spans="1:11" s="152" customFormat="1" x14ac:dyDescent="0.2">
      <c r="A1158" s="181" t="s">
        <v>647</v>
      </c>
      <c r="B1158" s="181" t="s">
        <v>952</v>
      </c>
      <c r="C1158" s="154">
        <v>12</v>
      </c>
      <c r="D1158" s="181"/>
      <c r="E1158" s="156">
        <v>329</v>
      </c>
      <c r="F1158" s="225"/>
      <c r="G1158" s="157"/>
      <c r="H1158" s="158">
        <f>H1159</f>
        <v>5600</v>
      </c>
      <c r="I1158" s="158">
        <f>I1159</f>
        <v>0</v>
      </c>
      <c r="J1158" s="158">
        <f>J1159</f>
        <v>0</v>
      </c>
      <c r="K1158" s="158">
        <f t="shared" si="143"/>
        <v>5600</v>
      </c>
    </row>
    <row r="1159" spans="1:11" s="179" customFormat="1" ht="15" x14ac:dyDescent="0.2">
      <c r="A1159" s="172" t="s">
        <v>647</v>
      </c>
      <c r="B1159" s="270" t="s">
        <v>952</v>
      </c>
      <c r="C1159" s="161">
        <v>12</v>
      </c>
      <c r="D1159" s="182" t="s">
        <v>27</v>
      </c>
      <c r="E1159" s="163">
        <v>3293</v>
      </c>
      <c r="F1159" s="226" t="s">
        <v>124</v>
      </c>
      <c r="G1159" s="220"/>
      <c r="H1159" s="244">
        <v>5600</v>
      </c>
      <c r="I1159" s="244"/>
      <c r="J1159" s="244"/>
      <c r="K1159" s="244">
        <f t="shared" si="143"/>
        <v>5600</v>
      </c>
    </row>
    <row r="1160" spans="1:11" s="152" customFormat="1" x14ac:dyDescent="0.2">
      <c r="A1160" s="355" t="s">
        <v>647</v>
      </c>
      <c r="B1160" s="355" t="s">
        <v>952</v>
      </c>
      <c r="C1160" s="282">
        <v>12</v>
      </c>
      <c r="D1160" s="282"/>
      <c r="E1160" s="283">
        <v>35</v>
      </c>
      <c r="F1160" s="284"/>
      <c r="G1160" s="285"/>
      <c r="H1160" s="286">
        <f t="shared" ref="H1160:J1161" si="148">H1161</f>
        <v>28000</v>
      </c>
      <c r="I1160" s="286">
        <f t="shared" si="148"/>
        <v>0</v>
      </c>
      <c r="J1160" s="286">
        <f t="shared" si="148"/>
        <v>0</v>
      </c>
      <c r="K1160" s="286">
        <f t="shared" ref="K1160:K1226" si="149">H1160-I1160+J1160</f>
        <v>28000</v>
      </c>
    </row>
    <row r="1161" spans="1:11" s="152" customFormat="1" x14ac:dyDescent="0.2">
      <c r="A1161" s="181" t="s">
        <v>647</v>
      </c>
      <c r="B1161" s="181" t="s">
        <v>952</v>
      </c>
      <c r="C1161" s="154">
        <v>12</v>
      </c>
      <c r="D1161" s="181"/>
      <c r="E1161" s="156">
        <v>352</v>
      </c>
      <c r="F1161" s="225"/>
      <c r="G1161" s="157"/>
      <c r="H1161" s="158">
        <f t="shared" si="148"/>
        <v>28000</v>
      </c>
      <c r="I1161" s="158">
        <f t="shared" si="148"/>
        <v>0</v>
      </c>
      <c r="J1161" s="158">
        <f t="shared" si="148"/>
        <v>0</v>
      </c>
      <c r="K1161" s="158">
        <f t="shared" si="149"/>
        <v>28000</v>
      </c>
    </row>
    <row r="1162" spans="1:11" s="152" customFormat="1" x14ac:dyDescent="0.2">
      <c r="A1162" s="172" t="s">
        <v>647</v>
      </c>
      <c r="B1162" s="270" t="s">
        <v>952</v>
      </c>
      <c r="C1162" s="161">
        <v>12</v>
      </c>
      <c r="D1162" s="182" t="s">
        <v>27</v>
      </c>
      <c r="E1162" s="163">
        <v>3523</v>
      </c>
      <c r="F1162" s="226" t="s">
        <v>394</v>
      </c>
      <c r="G1162" s="220"/>
      <c r="H1162" s="244">
        <v>28000</v>
      </c>
      <c r="I1162" s="244"/>
      <c r="J1162" s="244"/>
      <c r="K1162" s="244">
        <f t="shared" si="149"/>
        <v>28000</v>
      </c>
    </row>
    <row r="1163" spans="1:11" s="243" customFormat="1" x14ac:dyDescent="0.2">
      <c r="A1163" s="355" t="s">
        <v>647</v>
      </c>
      <c r="B1163" s="355" t="s">
        <v>952</v>
      </c>
      <c r="C1163" s="282">
        <v>12</v>
      </c>
      <c r="D1163" s="282"/>
      <c r="E1163" s="283">
        <v>36</v>
      </c>
      <c r="F1163" s="284"/>
      <c r="G1163" s="285"/>
      <c r="H1163" s="286">
        <f t="shared" ref="H1163:J1164" si="150">H1164</f>
        <v>67000</v>
      </c>
      <c r="I1163" s="286">
        <f t="shared" si="150"/>
        <v>0</v>
      </c>
      <c r="J1163" s="286">
        <f t="shared" si="150"/>
        <v>0</v>
      </c>
      <c r="K1163" s="286">
        <f t="shared" si="149"/>
        <v>67000</v>
      </c>
    </row>
    <row r="1164" spans="1:11" s="243" customFormat="1" x14ac:dyDescent="0.2">
      <c r="A1164" s="181" t="s">
        <v>647</v>
      </c>
      <c r="B1164" s="181" t="s">
        <v>952</v>
      </c>
      <c r="C1164" s="154">
        <v>12</v>
      </c>
      <c r="D1164" s="181"/>
      <c r="E1164" s="156">
        <v>361</v>
      </c>
      <c r="F1164" s="225"/>
      <c r="G1164" s="157"/>
      <c r="H1164" s="158">
        <f t="shared" si="150"/>
        <v>67000</v>
      </c>
      <c r="I1164" s="158">
        <f t="shared" si="150"/>
        <v>0</v>
      </c>
      <c r="J1164" s="158">
        <f t="shared" si="150"/>
        <v>0</v>
      </c>
      <c r="K1164" s="158">
        <f t="shared" si="149"/>
        <v>67000</v>
      </c>
    </row>
    <row r="1165" spans="1:11" s="152" customFormat="1" x14ac:dyDescent="0.2">
      <c r="A1165" s="172" t="s">
        <v>647</v>
      </c>
      <c r="B1165" s="270" t="s">
        <v>952</v>
      </c>
      <c r="C1165" s="161">
        <v>12</v>
      </c>
      <c r="D1165" s="182" t="s">
        <v>27</v>
      </c>
      <c r="E1165" s="163">
        <v>3611</v>
      </c>
      <c r="F1165" s="226" t="s">
        <v>891</v>
      </c>
      <c r="G1165" s="220"/>
      <c r="H1165" s="244">
        <v>67000</v>
      </c>
      <c r="I1165" s="244"/>
      <c r="J1165" s="244"/>
      <c r="K1165" s="244">
        <f t="shared" si="149"/>
        <v>67000</v>
      </c>
    </row>
    <row r="1166" spans="1:11" s="243" customFormat="1" x14ac:dyDescent="0.2">
      <c r="A1166" s="355" t="s">
        <v>647</v>
      </c>
      <c r="B1166" s="355" t="s">
        <v>952</v>
      </c>
      <c r="C1166" s="282">
        <v>51</v>
      </c>
      <c r="D1166" s="282"/>
      <c r="E1166" s="283">
        <v>31</v>
      </c>
      <c r="F1166" s="284"/>
      <c r="G1166" s="285"/>
      <c r="H1166" s="286">
        <f>H1167+H1169</f>
        <v>82500</v>
      </c>
      <c r="I1166" s="286">
        <f>I1167+I1169</f>
        <v>0</v>
      </c>
      <c r="J1166" s="286">
        <f>J1167+J1169</f>
        <v>0</v>
      </c>
      <c r="K1166" s="286">
        <f t="shared" si="149"/>
        <v>82500</v>
      </c>
    </row>
    <row r="1167" spans="1:11" s="152" customFormat="1" x14ac:dyDescent="0.2">
      <c r="A1167" s="181" t="s">
        <v>647</v>
      </c>
      <c r="B1167" s="181" t="s">
        <v>952</v>
      </c>
      <c r="C1167" s="154">
        <v>51</v>
      </c>
      <c r="D1167" s="181"/>
      <c r="E1167" s="156">
        <v>311</v>
      </c>
      <c r="F1167" s="225"/>
      <c r="G1167" s="157"/>
      <c r="H1167" s="158">
        <f>H1168</f>
        <v>71500</v>
      </c>
      <c r="I1167" s="158">
        <f>I1168</f>
        <v>0</v>
      </c>
      <c r="J1167" s="158">
        <f>J1168</f>
        <v>0</v>
      </c>
      <c r="K1167" s="158">
        <f t="shared" si="149"/>
        <v>71500</v>
      </c>
    </row>
    <row r="1168" spans="1:11" s="243" customFormat="1" x14ac:dyDescent="0.2">
      <c r="A1168" s="172" t="s">
        <v>647</v>
      </c>
      <c r="B1168" s="270" t="s">
        <v>952</v>
      </c>
      <c r="C1168" s="161">
        <v>51</v>
      </c>
      <c r="D1168" s="182" t="s">
        <v>27</v>
      </c>
      <c r="E1168" s="163">
        <v>3111</v>
      </c>
      <c r="F1168" s="226" t="s">
        <v>19</v>
      </c>
      <c r="G1168" s="220"/>
      <c r="H1168" s="244">
        <v>71500</v>
      </c>
      <c r="I1168" s="244"/>
      <c r="J1168" s="244"/>
      <c r="K1168" s="244">
        <f t="shared" si="149"/>
        <v>71500</v>
      </c>
    </row>
    <row r="1169" spans="1:11" s="152" customFormat="1" x14ac:dyDescent="0.2">
      <c r="A1169" s="181" t="s">
        <v>647</v>
      </c>
      <c r="B1169" s="181" t="s">
        <v>952</v>
      </c>
      <c r="C1169" s="154">
        <v>51</v>
      </c>
      <c r="D1169" s="181"/>
      <c r="E1169" s="156">
        <v>313</v>
      </c>
      <c r="F1169" s="225"/>
      <c r="G1169" s="157"/>
      <c r="H1169" s="158">
        <f>H1170</f>
        <v>11000</v>
      </c>
      <c r="I1169" s="158">
        <f>I1170</f>
        <v>0</v>
      </c>
      <c r="J1169" s="158">
        <f>J1170</f>
        <v>0</v>
      </c>
      <c r="K1169" s="158">
        <f t="shared" si="149"/>
        <v>11000</v>
      </c>
    </row>
    <row r="1170" spans="1:11" s="152" customFormat="1" x14ac:dyDescent="0.2">
      <c r="A1170" s="172" t="s">
        <v>647</v>
      </c>
      <c r="B1170" s="270" t="s">
        <v>952</v>
      </c>
      <c r="C1170" s="161">
        <v>51</v>
      </c>
      <c r="D1170" s="182" t="s">
        <v>27</v>
      </c>
      <c r="E1170" s="163">
        <v>3132</v>
      </c>
      <c r="F1170" s="226" t="s">
        <v>280</v>
      </c>
      <c r="G1170" s="220"/>
      <c r="H1170" s="244">
        <v>11000</v>
      </c>
      <c r="I1170" s="244"/>
      <c r="J1170" s="244"/>
      <c r="K1170" s="244">
        <f t="shared" si="149"/>
        <v>11000</v>
      </c>
    </row>
    <row r="1171" spans="1:11" s="243" customFormat="1" x14ac:dyDescent="0.2">
      <c r="A1171" s="355" t="s">
        <v>647</v>
      </c>
      <c r="B1171" s="355" t="s">
        <v>952</v>
      </c>
      <c r="C1171" s="282">
        <v>51</v>
      </c>
      <c r="D1171" s="282"/>
      <c r="E1171" s="283">
        <v>32</v>
      </c>
      <c r="F1171" s="284"/>
      <c r="G1171" s="285"/>
      <c r="H1171" s="286">
        <f>H1172+H1174+H1176+H1179</f>
        <v>26700</v>
      </c>
      <c r="I1171" s="286">
        <f>I1172+I1174+I1176+I1179</f>
        <v>0</v>
      </c>
      <c r="J1171" s="286">
        <f>J1172+J1174+J1176+J1179</f>
        <v>0</v>
      </c>
      <c r="K1171" s="286">
        <f t="shared" si="149"/>
        <v>26700</v>
      </c>
    </row>
    <row r="1172" spans="1:11" s="243" customFormat="1" x14ac:dyDescent="0.2">
      <c r="A1172" s="181" t="s">
        <v>647</v>
      </c>
      <c r="B1172" s="181" t="s">
        <v>952</v>
      </c>
      <c r="C1172" s="154">
        <v>51</v>
      </c>
      <c r="D1172" s="181"/>
      <c r="E1172" s="156">
        <v>321</v>
      </c>
      <c r="F1172" s="225"/>
      <c r="G1172" s="157"/>
      <c r="H1172" s="158">
        <f>H1173</f>
        <v>5700</v>
      </c>
      <c r="I1172" s="158">
        <f>I1173</f>
        <v>0</v>
      </c>
      <c r="J1172" s="158">
        <f>J1173</f>
        <v>0</v>
      </c>
      <c r="K1172" s="158">
        <f t="shared" si="149"/>
        <v>5700</v>
      </c>
    </row>
    <row r="1173" spans="1:11" s="243" customFormat="1" x14ac:dyDescent="0.2">
      <c r="A1173" s="172" t="s">
        <v>647</v>
      </c>
      <c r="B1173" s="270" t="s">
        <v>952</v>
      </c>
      <c r="C1173" s="161">
        <v>51</v>
      </c>
      <c r="D1173" s="182" t="s">
        <v>27</v>
      </c>
      <c r="E1173" s="163">
        <v>3211</v>
      </c>
      <c r="F1173" s="226" t="s">
        <v>110</v>
      </c>
      <c r="G1173" s="220"/>
      <c r="H1173" s="244">
        <v>5700</v>
      </c>
      <c r="I1173" s="244"/>
      <c r="J1173" s="244"/>
      <c r="K1173" s="244">
        <f t="shared" si="149"/>
        <v>5700</v>
      </c>
    </row>
    <row r="1174" spans="1:11" s="243" customFormat="1" x14ac:dyDescent="0.2">
      <c r="A1174" s="181" t="s">
        <v>647</v>
      </c>
      <c r="B1174" s="181" t="s">
        <v>952</v>
      </c>
      <c r="C1174" s="154">
        <v>51</v>
      </c>
      <c r="D1174" s="181"/>
      <c r="E1174" s="156">
        <v>322</v>
      </c>
      <c r="F1174" s="225"/>
      <c r="G1174" s="157"/>
      <c r="H1174" s="158">
        <f>H1175</f>
        <v>900</v>
      </c>
      <c r="I1174" s="158">
        <f>I1175</f>
        <v>0</v>
      </c>
      <c r="J1174" s="158">
        <f>J1175</f>
        <v>0</v>
      </c>
      <c r="K1174" s="158">
        <f t="shared" si="149"/>
        <v>900</v>
      </c>
    </row>
    <row r="1175" spans="1:11" s="152" customFormat="1" x14ac:dyDescent="0.2">
      <c r="A1175" s="172" t="s">
        <v>647</v>
      </c>
      <c r="B1175" s="270" t="s">
        <v>952</v>
      </c>
      <c r="C1175" s="161">
        <v>51</v>
      </c>
      <c r="D1175" s="182" t="s">
        <v>27</v>
      </c>
      <c r="E1175" s="163">
        <v>3223</v>
      </c>
      <c r="F1175" s="226" t="s">
        <v>115</v>
      </c>
      <c r="G1175" s="220"/>
      <c r="H1175" s="244">
        <v>900</v>
      </c>
      <c r="I1175" s="244"/>
      <c r="J1175" s="244"/>
      <c r="K1175" s="244">
        <f t="shared" si="149"/>
        <v>900</v>
      </c>
    </row>
    <row r="1176" spans="1:11" s="243" customFormat="1" x14ac:dyDescent="0.2">
      <c r="A1176" s="181" t="s">
        <v>647</v>
      </c>
      <c r="B1176" s="181" t="s">
        <v>952</v>
      </c>
      <c r="C1176" s="154">
        <v>51</v>
      </c>
      <c r="D1176" s="181"/>
      <c r="E1176" s="156">
        <v>323</v>
      </c>
      <c r="F1176" s="225"/>
      <c r="G1176" s="157"/>
      <c r="H1176" s="158">
        <f>SUM(H1177:H1178)</f>
        <v>11100</v>
      </c>
      <c r="I1176" s="158">
        <f>SUM(I1177:I1178)</f>
        <v>0</v>
      </c>
      <c r="J1176" s="158">
        <f>SUM(J1177:J1178)</f>
        <v>0</v>
      </c>
      <c r="K1176" s="158">
        <f t="shared" si="149"/>
        <v>11100</v>
      </c>
    </row>
    <row r="1177" spans="1:11" s="243" customFormat="1" x14ac:dyDescent="0.2">
      <c r="A1177" s="172" t="s">
        <v>647</v>
      </c>
      <c r="B1177" s="270" t="s">
        <v>952</v>
      </c>
      <c r="C1177" s="161">
        <v>51</v>
      </c>
      <c r="D1177" s="182" t="s">
        <v>27</v>
      </c>
      <c r="E1177" s="163">
        <v>3233</v>
      </c>
      <c r="F1177" s="226" t="s">
        <v>119</v>
      </c>
      <c r="G1177" s="220"/>
      <c r="H1177" s="244">
        <v>8400</v>
      </c>
      <c r="I1177" s="244"/>
      <c r="J1177" s="244"/>
      <c r="K1177" s="244">
        <f t="shared" si="149"/>
        <v>8400</v>
      </c>
    </row>
    <row r="1178" spans="1:11" s="243" customFormat="1" x14ac:dyDescent="0.2">
      <c r="A1178" s="172" t="s">
        <v>647</v>
      </c>
      <c r="B1178" s="270" t="s">
        <v>952</v>
      </c>
      <c r="C1178" s="161">
        <v>51</v>
      </c>
      <c r="D1178" s="182" t="s">
        <v>27</v>
      </c>
      <c r="E1178" s="163">
        <v>3237</v>
      </c>
      <c r="F1178" s="226" t="s">
        <v>36</v>
      </c>
      <c r="G1178" s="220"/>
      <c r="H1178" s="244">
        <v>2700</v>
      </c>
      <c r="I1178" s="244"/>
      <c r="J1178" s="244"/>
      <c r="K1178" s="244">
        <f t="shared" si="149"/>
        <v>2700</v>
      </c>
    </row>
    <row r="1179" spans="1:11" s="243" customFormat="1" x14ac:dyDescent="0.2">
      <c r="A1179" s="181" t="s">
        <v>647</v>
      </c>
      <c r="B1179" s="181" t="s">
        <v>952</v>
      </c>
      <c r="C1179" s="154">
        <v>51</v>
      </c>
      <c r="D1179" s="181"/>
      <c r="E1179" s="156">
        <v>329</v>
      </c>
      <c r="F1179" s="225"/>
      <c r="G1179" s="157"/>
      <c r="H1179" s="158">
        <f>H1180</f>
        <v>9000</v>
      </c>
      <c r="I1179" s="158">
        <f>I1180</f>
        <v>0</v>
      </c>
      <c r="J1179" s="158">
        <f>J1180</f>
        <v>0</v>
      </c>
      <c r="K1179" s="158">
        <f t="shared" si="149"/>
        <v>9000</v>
      </c>
    </row>
    <row r="1180" spans="1:11" s="243" customFormat="1" x14ac:dyDescent="0.2">
      <c r="A1180" s="172" t="s">
        <v>647</v>
      </c>
      <c r="B1180" s="270" t="s">
        <v>952</v>
      </c>
      <c r="C1180" s="161">
        <v>51</v>
      </c>
      <c r="D1180" s="182" t="s">
        <v>27</v>
      </c>
      <c r="E1180" s="163">
        <v>3293</v>
      </c>
      <c r="F1180" s="226" t="s">
        <v>124</v>
      </c>
      <c r="G1180" s="220"/>
      <c r="H1180" s="244">
        <v>9000</v>
      </c>
      <c r="I1180" s="244"/>
      <c r="J1180" s="244"/>
      <c r="K1180" s="244">
        <f t="shared" si="149"/>
        <v>9000</v>
      </c>
    </row>
    <row r="1181" spans="1:11" s="152" customFormat="1" x14ac:dyDescent="0.2">
      <c r="A1181" s="355" t="s">
        <v>647</v>
      </c>
      <c r="B1181" s="355" t="s">
        <v>952</v>
      </c>
      <c r="C1181" s="282">
        <v>51</v>
      </c>
      <c r="D1181" s="282"/>
      <c r="E1181" s="283">
        <v>35</v>
      </c>
      <c r="F1181" s="284"/>
      <c r="G1181" s="285"/>
      <c r="H1181" s="286">
        <f t="shared" ref="H1181:J1182" si="151">H1182</f>
        <v>100000</v>
      </c>
      <c r="I1181" s="286">
        <f t="shared" si="151"/>
        <v>0</v>
      </c>
      <c r="J1181" s="286">
        <f t="shared" si="151"/>
        <v>0</v>
      </c>
      <c r="K1181" s="286">
        <f t="shared" si="149"/>
        <v>100000</v>
      </c>
    </row>
    <row r="1182" spans="1:11" s="243" customFormat="1" x14ac:dyDescent="0.2">
      <c r="A1182" s="181" t="s">
        <v>647</v>
      </c>
      <c r="B1182" s="181" t="s">
        <v>952</v>
      </c>
      <c r="C1182" s="154">
        <v>51</v>
      </c>
      <c r="D1182" s="181"/>
      <c r="E1182" s="156">
        <v>352</v>
      </c>
      <c r="F1182" s="225"/>
      <c r="G1182" s="157"/>
      <c r="H1182" s="158">
        <f t="shared" si="151"/>
        <v>100000</v>
      </c>
      <c r="I1182" s="158">
        <f t="shared" si="151"/>
        <v>0</v>
      </c>
      <c r="J1182" s="158">
        <f t="shared" si="151"/>
        <v>0</v>
      </c>
      <c r="K1182" s="158">
        <f t="shared" si="149"/>
        <v>100000</v>
      </c>
    </row>
    <row r="1183" spans="1:11" s="243" customFormat="1" x14ac:dyDescent="0.2">
      <c r="A1183" s="172" t="s">
        <v>647</v>
      </c>
      <c r="B1183" s="270" t="s">
        <v>952</v>
      </c>
      <c r="C1183" s="161">
        <v>51</v>
      </c>
      <c r="D1183" s="182" t="s">
        <v>27</v>
      </c>
      <c r="E1183" s="163">
        <v>3523</v>
      </c>
      <c r="F1183" s="226" t="s">
        <v>394</v>
      </c>
      <c r="G1183" s="220"/>
      <c r="H1183" s="244">
        <v>100000</v>
      </c>
      <c r="I1183" s="244"/>
      <c r="J1183" s="244"/>
      <c r="K1183" s="244">
        <f t="shared" si="149"/>
        <v>100000</v>
      </c>
    </row>
    <row r="1184" spans="1:11" s="243" customFormat="1" x14ac:dyDescent="0.2">
      <c r="A1184" s="355" t="s">
        <v>647</v>
      </c>
      <c r="B1184" s="355" t="s">
        <v>952</v>
      </c>
      <c r="C1184" s="282">
        <v>51</v>
      </c>
      <c r="D1184" s="282"/>
      <c r="E1184" s="283">
        <v>36</v>
      </c>
      <c r="F1184" s="284"/>
      <c r="G1184" s="285"/>
      <c r="H1184" s="286">
        <f t="shared" ref="H1184:J1185" si="152">H1185</f>
        <v>250000</v>
      </c>
      <c r="I1184" s="286">
        <f t="shared" si="152"/>
        <v>0</v>
      </c>
      <c r="J1184" s="286">
        <f t="shared" si="152"/>
        <v>0</v>
      </c>
      <c r="K1184" s="286">
        <f t="shared" si="149"/>
        <v>250000</v>
      </c>
    </row>
    <row r="1185" spans="1:11" s="243" customFormat="1" x14ac:dyDescent="0.2">
      <c r="A1185" s="181" t="s">
        <v>647</v>
      </c>
      <c r="B1185" s="181" t="s">
        <v>952</v>
      </c>
      <c r="C1185" s="154">
        <v>51</v>
      </c>
      <c r="D1185" s="181"/>
      <c r="E1185" s="156">
        <v>361</v>
      </c>
      <c r="F1185" s="225"/>
      <c r="G1185" s="157"/>
      <c r="H1185" s="158">
        <f t="shared" si="152"/>
        <v>250000</v>
      </c>
      <c r="I1185" s="158">
        <f t="shared" si="152"/>
        <v>0</v>
      </c>
      <c r="J1185" s="158">
        <f t="shared" si="152"/>
        <v>0</v>
      </c>
      <c r="K1185" s="158">
        <f t="shared" si="149"/>
        <v>250000</v>
      </c>
    </row>
    <row r="1186" spans="1:11" s="243" customFormat="1" x14ac:dyDescent="0.2">
      <c r="A1186" s="172" t="s">
        <v>647</v>
      </c>
      <c r="B1186" s="270" t="s">
        <v>952</v>
      </c>
      <c r="C1186" s="161">
        <v>51</v>
      </c>
      <c r="D1186" s="182" t="s">
        <v>27</v>
      </c>
      <c r="E1186" s="163">
        <v>3611</v>
      </c>
      <c r="F1186" s="226" t="s">
        <v>891</v>
      </c>
      <c r="G1186" s="220"/>
      <c r="H1186" s="244">
        <v>250000</v>
      </c>
      <c r="I1186" s="244"/>
      <c r="J1186" s="244"/>
      <c r="K1186" s="244">
        <f t="shared" si="149"/>
        <v>250000</v>
      </c>
    </row>
    <row r="1187" spans="1:11" s="243" customFormat="1" x14ac:dyDescent="0.2">
      <c r="A1187" s="362" t="s">
        <v>647</v>
      </c>
      <c r="B1187" s="422" t="s">
        <v>384</v>
      </c>
      <c r="C1187" s="422"/>
      <c r="D1187" s="422"/>
      <c r="E1187" s="422"/>
      <c r="F1187" s="422"/>
      <c r="G1187" s="180"/>
      <c r="H1187" s="151">
        <f>H1188+H1196+H1202+H1212+H1218+H1222+H1226+H1235+H1242</f>
        <v>290870000</v>
      </c>
      <c r="I1187" s="151">
        <f>I1188+I1196+I1202+I1212+I1218+I1222+I1226+I1235+I1242</f>
        <v>16400000</v>
      </c>
      <c r="J1187" s="151">
        <f>J1188+J1196+J1202+J1212+J1218+J1222+J1226+J1235+J1242</f>
        <v>16400000</v>
      </c>
      <c r="K1187" s="151">
        <f t="shared" si="149"/>
        <v>290870000</v>
      </c>
    </row>
    <row r="1188" spans="1:11" s="243" customFormat="1" ht="47.25" x14ac:dyDescent="0.2">
      <c r="A1188" s="354" t="s">
        <v>647</v>
      </c>
      <c r="B1188" s="293" t="s">
        <v>15</v>
      </c>
      <c r="C1188" s="293"/>
      <c r="D1188" s="293"/>
      <c r="E1188" s="294"/>
      <c r="F1188" s="296" t="s">
        <v>326</v>
      </c>
      <c r="G1188" s="297" t="s">
        <v>641</v>
      </c>
      <c r="H1188" s="298">
        <f>H1189</f>
        <v>1100000</v>
      </c>
      <c r="I1188" s="298">
        <f>I1189</f>
        <v>0</v>
      </c>
      <c r="J1188" s="298">
        <f>J1189</f>
        <v>0</v>
      </c>
      <c r="K1188" s="298">
        <f t="shared" si="149"/>
        <v>1100000</v>
      </c>
    </row>
    <row r="1189" spans="1:11" s="243" customFormat="1" x14ac:dyDescent="0.2">
      <c r="A1189" s="353" t="s">
        <v>647</v>
      </c>
      <c r="B1189" s="299" t="s">
        <v>15</v>
      </c>
      <c r="C1189" s="282">
        <v>11</v>
      </c>
      <c r="D1189" s="282"/>
      <c r="E1189" s="283">
        <v>32</v>
      </c>
      <c r="F1189" s="284"/>
      <c r="G1189" s="285"/>
      <c r="H1189" s="286">
        <f>H1190+H1193</f>
        <v>1100000</v>
      </c>
      <c r="I1189" s="286">
        <f>I1190+I1193</f>
        <v>0</v>
      </c>
      <c r="J1189" s="286">
        <f>J1190+J1193</f>
        <v>0</v>
      </c>
      <c r="K1189" s="286">
        <f t="shared" si="149"/>
        <v>1100000</v>
      </c>
    </row>
    <row r="1190" spans="1:11" s="152" customFormat="1" x14ac:dyDescent="0.2">
      <c r="A1190" s="181" t="s">
        <v>647</v>
      </c>
      <c r="B1190" s="153" t="s">
        <v>15</v>
      </c>
      <c r="C1190" s="154">
        <v>11</v>
      </c>
      <c r="D1190" s="181"/>
      <c r="E1190" s="156">
        <v>323</v>
      </c>
      <c r="F1190" s="225"/>
      <c r="G1190" s="157"/>
      <c r="H1190" s="158">
        <f>SUM(H1191:H1192)</f>
        <v>190000</v>
      </c>
      <c r="I1190" s="158">
        <f>SUM(I1191:I1192)</f>
        <v>0</v>
      </c>
      <c r="J1190" s="158">
        <f>SUM(J1191:J1192)</f>
        <v>0</v>
      </c>
      <c r="K1190" s="158">
        <f t="shared" si="149"/>
        <v>190000</v>
      </c>
    </row>
    <row r="1191" spans="1:11" s="243" customFormat="1" x14ac:dyDescent="0.2">
      <c r="A1191" s="182" t="s">
        <v>647</v>
      </c>
      <c r="B1191" s="160" t="s">
        <v>15</v>
      </c>
      <c r="C1191" s="161">
        <v>11</v>
      </c>
      <c r="D1191" s="182" t="s">
        <v>23</v>
      </c>
      <c r="E1191" s="163">
        <v>3231</v>
      </c>
      <c r="F1191" s="226" t="s">
        <v>117</v>
      </c>
      <c r="G1191" s="220"/>
      <c r="H1191" s="244">
        <v>100000</v>
      </c>
      <c r="I1191" s="244"/>
      <c r="J1191" s="244"/>
      <c r="K1191" s="244">
        <f t="shared" si="149"/>
        <v>100000</v>
      </c>
    </row>
    <row r="1192" spans="1:11" s="152" customFormat="1" x14ac:dyDescent="0.2">
      <c r="A1192" s="182" t="s">
        <v>647</v>
      </c>
      <c r="B1192" s="160" t="s">
        <v>15</v>
      </c>
      <c r="C1192" s="161">
        <v>11</v>
      </c>
      <c r="D1192" s="182" t="s">
        <v>23</v>
      </c>
      <c r="E1192" s="163">
        <v>3237</v>
      </c>
      <c r="F1192" s="226" t="s">
        <v>36</v>
      </c>
      <c r="G1192" s="220"/>
      <c r="H1192" s="244">
        <v>90000</v>
      </c>
      <c r="I1192" s="244"/>
      <c r="J1192" s="244"/>
      <c r="K1192" s="244">
        <f t="shared" si="149"/>
        <v>90000</v>
      </c>
    </row>
    <row r="1193" spans="1:11" s="243" customFormat="1" x14ac:dyDescent="0.2">
      <c r="A1193" s="181" t="s">
        <v>647</v>
      </c>
      <c r="B1193" s="153" t="s">
        <v>15</v>
      </c>
      <c r="C1193" s="154">
        <v>11</v>
      </c>
      <c r="D1193" s="181"/>
      <c r="E1193" s="156">
        <v>329</v>
      </c>
      <c r="F1193" s="225"/>
      <c r="G1193" s="157"/>
      <c r="H1193" s="158">
        <f>SUM(H1194:H1195)</f>
        <v>910000</v>
      </c>
      <c r="I1193" s="158">
        <f>SUM(I1194:I1195)</f>
        <v>0</v>
      </c>
      <c r="J1193" s="158">
        <f>SUM(J1194:J1195)</f>
        <v>0</v>
      </c>
      <c r="K1193" s="158">
        <f t="shared" si="149"/>
        <v>910000</v>
      </c>
    </row>
    <row r="1194" spans="1:11" s="243" customFormat="1" ht="30" x14ac:dyDescent="0.2">
      <c r="A1194" s="182" t="s">
        <v>647</v>
      </c>
      <c r="B1194" s="160" t="s">
        <v>15</v>
      </c>
      <c r="C1194" s="161">
        <v>11</v>
      </c>
      <c r="D1194" s="182" t="s">
        <v>23</v>
      </c>
      <c r="E1194" s="163">
        <v>3291</v>
      </c>
      <c r="F1194" s="226" t="s">
        <v>152</v>
      </c>
      <c r="G1194" s="220"/>
      <c r="H1194" s="244">
        <v>60000</v>
      </c>
      <c r="I1194" s="244"/>
      <c r="J1194" s="244"/>
      <c r="K1194" s="244">
        <f t="shared" si="149"/>
        <v>60000</v>
      </c>
    </row>
    <row r="1195" spans="1:11" s="243" customFormat="1" x14ac:dyDescent="0.2">
      <c r="A1195" s="182" t="s">
        <v>647</v>
      </c>
      <c r="B1195" s="160" t="s">
        <v>15</v>
      </c>
      <c r="C1195" s="161">
        <v>11</v>
      </c>
      <c r="D1195" s="182" t="s">
        <v>23</v>
      </c>
      <c r="E1195" s="163">
        <v>3294</v>
      </c>
      <c r="F1195" s="226" t="s">
        <v>611</v>
      </c>
      <c r="G1195" s="220"/>
      <c r="H1195" s="244">
        <v>850000</v>
      </c>
      <c r="I1195" s="244"/>
      <c r="J1195" s="244"/>
      <c r="K1195" s="244">
        <f t="shared" si="149"/>
        <v>850000</v>
      </c>
    </row>
    <row r="1196" spans="1:11" s="243" customFormat="1" ht="33.75" x14ac:dyDescent="0.2">
      <c r="A1196" s="354" t="s">
        <v>647</v>
      </c>
      <c r="B1196" s="293" t="s">
        <v>9</v>
      </c>
      <c r="C1196" s="293"/>
      <c r="D1196" s="293"/>
      <c r="E1196" s="294"/>
      <c r="F1196" s="296" t="s">
        <v>10</v>
      </c>
      <c r="G1196" s="297" t="s">
        <v>641</v>
      </c>
      <c r="H1196" s="298">
        <f>H1197</f>
        <v>500000</v>
      </c>
      <c r="I1196" s="298">
        <f>I1197</f>
        <v>0</v>
      </c>
      <c r="J1196" s="298">
        <f>J1197</f>
        <v>0</v>
      </c>
      <c r="K1196" s="298">
        <f t="shared" si="149"/>
        <v>500000</v>
      </c>
    </row>
    <row r="1197" spans="1:11" s="243" customFormat="1" x14ac:dyDescent="0.2">
      <c r="A1197" s="353" t="s">
        <v>647</v>
      </c>
      <c r="B1197" s="299" t="s">
        <v>9</v>
      </c>
      <c r="C1197" s="282">
        <v>11</v>
      </c>
      <c r="D1197" s="282"/>
      <c r="E1197" s="283">
        <v>38</v>
      </c>
      <c r="F1197" s="284"/>
      <c r="G1197" s="285"/>
      <c r="H1197" s="286">
        <f>H1198+H1200</f>
        <v>500000</v>
      </c>
      <c r="I1197" s="286">
        <f>I1198+I1200</f>
        <v>0</v>
      </c>
      <c r="J1197" s="286">
        <f>J1198+J1200</f>
        <v>0</v>
      </c>
      <c r="K1197" s="286">
        <f t="shared" si="149"/>
        <v>500000</v>
      </c>
    </row>
    <row r="1198" spans="1:11" s="243" customFormat="1" x14ac:dyDescent="0.2">
      <c r="A1198" s="181" t="s">
        <v>647</v>
      </c>
      <c r="B1198" s="153" t="s">
        <v>9</v>
      </c>
      <c r="C1198" s="154">
        <v>11</v>
      </c>
      <c r="D1198" s="155"/>
      <c r="E1198" s="156">
        <v>381</v>
      </c>
      <c r="F1198" s="225"/>
      <c r="G1198" s="157"/>
      <c r="H1198" s="158">
        <f>SUM(H1199)</f>
        <v>200000</v>
      </c>
      <c r="I1198" s="158">
        <f>SUM(I1199)</f>
        <v>0</v>
      </c>
      <c r="J1198" s="158">
        <f>SUM(J1199)</f>
        <v>0</v>
      </c>
      <c r="K1198" s="158">
        <f t="shared" si="149"/>
        <v>200000</v>
      </c>
    </row>
    <row r="1199" spans="1:11" s="243" customFormat="1" x14ac:dyDescent="0.2">
      <c r="A1199" s="182" t="s">
        <v>647</v>
      </c>
      <c r="B1199" s="160" t="s">
        <v>9</v>
      </c>
      <c r="C1199" s="161">
        <v>11</v>
      </c>
      <c r="D1199" s="162" t="s">
        <v>18</v>
      </c>
      <c r="E1199" s="163">
        <v>3811</v>
      </c>
      <c r="F1199" s="226" t="s">
        <v>141</v>
      </c>
      <c r="G1199" s="220"/>
      <c r="H1199" s="244">
        <v>200000</v>
      </c>
      <c r="I1199" s="244"/>
      <c r="J1199" s="244"/>
      <c r="K1199" s="244">
        <f t="shared" si="149"/>
        <v>200000</v>
      </c>
    </row>
    <row r="1200" spans="1:11" s="152" customFormat="1" x14ac:dyDescent="0.2">
      <c r="A1200" s="181" t="s">
        <v>647</v>
      </c>
      <c r="B1200" s="153" t="s">
        <v>9</v>
      </c>
      <c r="C1200" s="154">
        <v>11</v>
      </c>
      <c r="D1200" s="155"/>
      <c r="E1200" s="156">
        <v>382</v>
      </c>
      <c r="F1200" s="225"/>
      <c r="G1200" s="157"/>
      <c r="H1200" s="158">
        <f>SUM(H1201)</f>
        <v>300000</v>
      </c>
      <c r="I1200" s="158">
        <f>SUM(I1201)</f>
        <v>0</v>
      </c>
      <c r="J1200" s="158">
        <f>SUM(J1201)</f>
        <v>0</v>
      </c>
      <c r="K1200" s="158">
        <f t="shared" si="149"/>
        <v>300000</v>
      </c>
    </row>
    <row r="1201" spans="1:11" s="152" customFormat="1" ht="30" x14ac:dyDescent="0.2">
      <c r="A1201" s="182" t="s">
        <v>647</v>
      </c>
      <c r="B1201" s="160" t="s">
        <v>9</v>
      </c>
      <c r="C1201" s="161">
        <v>11</v>
      </c>
      <c r="D1201" s="162" t="s">
        <v>18</v>
      </c>
      <c r="E1201" s="163">
        <v>3821</v>
      </c>
      <c r="F1201" s="226" t="s">
        <v>38</v>
      </c>
      <c r="G1201" s="220"/>
      <c r="H1201" s="244">
        <v>300000</v>
      </c>
      <c r="I1201" s="244"/>
      <c r="J1201" s="244"/>
      <c r="K1201" s="244">
        <f t="shared" si="149"/>
        <v>300000</v>
      </c>
    </row>
    <row r="1202" spans="1:11" s="243" customFormat="1" ht="33.75" x14ac:dyDescent="0.2">
      <c r="A1202" s="354" t="s">
        <v>647</v>
      </c>
      <c r="B1202" s="293" t="s">
        <v>7</v>
      </c>
      <c r="C1202" s="293"/>
      <c r="D1202" s="293"/>
      <c r="E1202" s="294"/>
      <c r="F1202" s="296" t="s">
        <v>5</v>
      </c>
      <c r="G1202" s="297" t="s">
        <v>641</v>
      </c>
      <c r="H1202" s="298">
        <f>H1203+H1209+H1206</f>
        <v>38050000</v>
      </c>
      <c r="I1202" s="298">
        <f t="shared" ref="I1202:J1202" si="153">I1203+I1209+I1206</f>
        <v>0</v>
      </c>
      <c r="J1202" s="298">
        <f t="shared" si="153"/>
        <v>200000</v>
      </c>
      <c r="K1202" s="298">
        <f t="shared" si="149"/>
        <v>38250000</v>
      </c>
    </row>
    <row r="1203" spans="1:11" s="243" customFormat="1" x14ac:dyDescent="0.2">
      <c r="A1203" s="353" t="s">
        <v>647</v>
      </c>
      <c r="B1203" s="299" t="s">
        <v>7</v>
      </c>
      <c r="C1203" s="282">
        <v>11</v>
      </c>
      <c r="D1203" s="282"/>
      <c r="E1203" s="283">
        <v>35</v>
      </c>
      <c r="F1203" s="284"/>
      <c r="G1203" s="285"/>
      <c r="H1203" s="286">
        <f>H1204</f>
        <v>6350000</v>
      </c>
      <c r="I1203" s="286">
        <f t="shared" ref="I1203:J1203" si="154">I1204</f>
        <v>0</v>
      </c>
      <c r="J1203" s="286">
        <f t="shared" si="154"/>
        <v>0</v>
      </c>
      <c r="K1203" s="286">
        <f t="shared" si="149"/>
        <v>6350000</v>
      </c>
    </row>
    <row r="1204" spans="1:11" s="152" customFormat="1" x14ac:dyDescent="0.2">
      <c r="A1204" s="181" t="s">
        <v>647</v>
      </c>
      <c r="B1204" s="153" t="s">
        <v>7</v>
      </c>
      <c r="C1204" s="154">
        <v>11</v>
      </c>
      <c r="D1204" s="181"/>
      <c r="E1204" s="156">
        <v>351</v>
      </c>
      <c r="F1204" s="225"/>
      <c r="G1204" s="157"/>
      <c r="H1204" s="158">
        <f>SUM(H1205)</f>
        <v>6350000</v>
      </c>
      <c r="I1204" s="158">
        <f t="shared" ref="I1204:J1204" si="155">SUM(I1205)</f>
        <v>0</v>
      </c>
      <c r="J1204" s="158">
        <f t="shared" si="155"/>
        <v>0</v>
      </c>
      <c r="K1204" s="158">
        <f t="shared" si="149"/>
        <v>6350000</v>
      </c>
    </row>
    <row r="1205" spans="1:11" s="152" customFormat="1" ht="30" x14ac:dyDescent="0.2">
      <c r="A1205" s="182" t="s">
        <v>647</v>
      </c>
      <c r="B1205" s="160" t="s">
        <v>7</v>
      </c>
      <c r="C1205" s="161">
        <v>11</v>
      </c>
      <c r="D1205" s="182" t="s">
        <v>23</v>
      </c>
      <c r="E1205" s="163">
        <v>3512</v>
      </c>
      <c r="F1205" s="226" t="s">
        <v>140</v>
      </c>
      <c r="G1205" s="220"/>
      <c r="H1205" s="244">
        <v>6350000</v>
      </c>
      <c r="I1205" s="244"/>
      <c r="J1205" s="244"/>
      <c r="K1205" s="244">
        <f t="shared" si="149"/>
        <v>6350000</v>
      </c>
    </row>
    <row r="1206" spans="1:11" s="243" customFormat="1" x14ac:dyDescent="0.2">
      <c r="A1206" s="353" t="s">
        <v>647</v>
      </c>
      <c r="B1206" s="299" t="s">
        <v>7</v>
      </c>
      <c r="C1206" s="282">
        <v>11</v>
      </c>
      <c r="D1206" s="282"/>
      <c r="E1206" s="283">
        <v>36</v>
      </c>
      <c r="F1206" s="284"/>
      <c r="G1206" s="285"/>
      <c r="H1206" s="286">
        <f>H1207</f>
        <v>0</v>
      </c>
      <c r="I1206" s="286">
        <f t="shared" ref="I1206:J1206" si="156">I1207</f>
        <v>0</v>
      </c>
      <c r="J1206" s="286">
        <f t="shared" si="156"/>
        <v>200000</v>
      </c>
      <c r="K1206" s="286">
        <f t="shared" ref="K1206:K1208" si="157">H1206-I1206+J1206</f>
        <v>200000</v>
      </c>
    </row>
    <row r="1207" spans="1:11" s="152" customFormat="1" x14ac:dyDescent="0.2">
      <c r="A1207" s="181" t="s">
        <v>647</v>
      </c>
      <c r="B1207" s="153" t="s">
        <v>7</v>
      </c>
      <c r="C1207" s="154">
        <v>11</v>
      </c>
      <c r="D1207" s="181"/>
      <c r="E1207" s="156">
        <v>363</v>
      </c>
      <c r="F1207" s="225"/>
      <c r="G1207" s="157"/>
      <c r="H1207" s="158">
        <f>SUM(H1208)</f>
        <v>0</v>
      </c>
      <c r="I1207" s="158">
        <f>SUM(I1208)</f>
        <v>0</v>
      </c>
      <c r="J1207" s="158">
        <f>SUM(J1208)</f>
        <v>200000</v>
      </c>
      <c r="K1207" s="158">
        <f t="shared" si="157"/>
        <v>200000</v>
      </c>
    </row>
    <row r="1208" spans="1:11" s="152" customFormat="1" x14ac:dyDescent="0.2">
      <c r="A1208" s="182" t="s">
        <v>647</v>
      </c>
      <c r="B1208" s="160" t="s">
        <v>7</v>
      </c>
      <c r="C1208" s="161">
        <v>11</v>
      </c>
      <c r="D1208" s="182" t="s">
        <v>23</v>
      </c>
      <c r="E1208" s="163">
        <v>3631</v>
      </c>
      <c r="F1208" s="226" t="s">
        <v>233</v>
      </c>
      <c r="G1208" s="220"/>
      <c r="H1208" s="244">
        <v>0</v>
      </c>
      <c r="I1208" s="244"/>
      <c r="J1208" s="244">
        <v>200000</v>
      </c>
      <c r="K1208" s="244">
        <f t="shared" si="157"/>
        <v>200000</v>
      </c>
    </row>
    <row r="1209" spans="1:11" s="223" customFormat="1" x14ac:dyDescent="0.2">
      <c r="A1209" s="353" t="s">
        <v>647</v>
      </c>
      <c r="B1209" s="299" t="s">
        <v>7</v>
      </c>
      <c r="C1209" s="282">
        <v>11</v>
      </c>
      <c r="D1209" s="282"/>
      <c r="E1209" s="283">
        <v>38</v>
      </c>
      <c r="F1209" s="284"/>
      <c r="G1209" s="285"/>
      <c r="H1209" s="286">
        <f>H1210</f>
        <v>31700000</v>
      </c>
      <c r="I1209" s="286">
        <f t="shared" ref="I1209:J1209" si="158">I1210</f>
        <v>0</v>
      </c>
      <c r="J1209" s="286">
        <f t="shared" si="158"/>
        <v>0</v>
      </c>
      <c r="K1209" s="286">
        <f t="shared" si="149"/>
        <v>31700000</v>
      </c>
    </row>
    <row r="1210" spans="1:11" x14ac:dyDescent="0.2">
      <c r="A1210" s="181" t="s">
        <v>647</v>
      </c>
      <c r="B1210" s="153" t="s">
        <v>7</v>
      </c>
      <c r="C1210" s="154">
        <v>11</v>
      </c>
      <c r="D1210" s="181"/>
      <c r="E1210" s="156">
        <v>386</v>
      </c>
      <c r="F1210" s="225"/>
      <c r="G1210" s="157"/>
      <c r="H1210" s="158">
        <f>SUM(H1211)</f>
        <v>31700000</v>
      </c>
      <c r="I1210" s="158">
        <f t="shared" ref="I1210:J1210" si="159">SUM(I1211)</f>
        <v>0</v>
      </c>
      <c r="J1210" s="158">
        <f t="shared" si="159"/>
        <v>0</v>
      </c>
      <c r="K1210" s="158">
        <f t="shared" si="149"/>
        <v>31700000</v>
      </c>
    </row>
    <row r="1211" spans="1:11" s="152" customFormat="1" ht="45" x14ac:dyDescent="0.2">
      <c r="A1211" s="182" t="s">
        <v>647</v>
      </c>
      <c r="B1211" s="160" t="s">
        <v>7</v>
      </c>
      <c r="C1211" s="161">
        <v>11</v>
      </c>
      <c r="D1211" s="182" t="s">
        <v>23</v>
      </c>
      <c r="E1211" s="163">
        <v>3861</v>
      </c>
      <c r="F1211" s="226" t="s">
        <v>282</v>
      </c>
      <c r="G1211" s="220"/>
      <c r="H1211" s="244">
        <v>31700000</v>
      </c>
      <c r="I1211" s="244"/>
      <c r="J1211" s="244"/>
      <c r="K1211" s="244">
        <f t="shared" si="149"/>
        <v>31700000</v>
      </c>
    </row>
    <row r="1212" spans="1:11" s="223" customFormat="1" ht="33.75" x14ac:dyDescent="0.2">
      <c r="A1212" s="354" t="s">
        <v>647</v>
      </c>
      <c r="B1212" s="293" t="s">
        <v>171</v>
      </c>
      <c r="C1212" s="293"/>
      <c r="D1212" s="293"/>
      <c r="E1212" s="294"/>
      <c r="F1212" s="296" t="s">
        <v>54</v>
      </c>
      <c r="G1212" s="297" t="s">
        <v>641</v>
      </c>
      <c r="H1212" s="298">
        <f>H1213</f>
        <v>141000000</v>
      </c>
      <c r="I1212" s="298">
        <f>I1213</f>
        <v>16200000</v>
      </c>
      <c r="J1212" s="298">
        <f>J1213</f>
        <v>16200000</v>
      </c>
      <c r="K1212" s="298">
        <f t="shared" si="149"/>
        <v>141000000</v>
      </c>
    </row>
    <row r="1213" spans="1:11" s="223" customFormat="1" x14ac:dyDescent="0.2">
      <c r="A1213" s="353" t="s">
        <v>647</v>
      </c>
      <c r="B1213" s="299" t="s">
        <v>171</v>
      </c>
      <c r="C1213" s="282">
        <v>11</v>
      </c>
      <c r="D1213" s="282"/>
      <c r="E1213" s="283">
        <v>35</v>
      </c>
      <c r="F1213" s="284"/>
      <c r="G1213" s="285"/>
      <c r="H1213" s="286">
        <f>H1214+H1216</f>
        <v>141000000</v>
      </c>
      <c r="I1213" s="286">
        <f>I1214+I1216</f>
        <v>16200000</v>
      </c>
      <c r="J1213" s="286">
        <f>J1214+J1216</f>
        <v>16200000</v>
      </c>
      <c r="K1213" s="286">
        <f t="shared" si="149"/>
        <v>141000000</v>
      </c>
    </row>
    <row r="1214" spans="1:11" x14ac:dyDescent="0.2">
      <c r="A1214" s="181" t="s">
        <v>647</v>
      </c>
      <c r="B1214" s="153" t="s">
        <v>171</v>
      </c>
      <c r="C1214" s="154">
        <v>11</v>
      </c>
      <c r="D1214" s="181"/>
      <c r="E1214" s="156">
        <v>351</v>
      </c>
      <c r="F1214" s="225"/>
      <c r="G1214" s="157"/>
      <c r="H1214" s="158">
        <f>SUM(H1215)</f>
        <v>120000000</v>
      </c>
      <c r="I1214" s="158">
        <f>SUM(I1215)</f>
        <v>16200000</v>
      </c>
      <c r="J1214" s="158">
        <f>SUM(J1215)</f>
        <v>0</v>
      </c>
      <c r="K1214" s="158">
        <f t="shared" si="149"/>
        <v>103800000</v>
      </c>
    </row>
    <row r="1215" spans="1:11" s="152" customFormat="1" ht="30" x14ac:dyDescent="0.2">
      <c r="A1215" s="182" t="s">
        <v>647</v>
      </c>
      <c r="B1215" s="160" t="s">
        <v>171</v>
      </c>
      <c r="C1215" s="161">
        <v>11</v>
      </c>
      <c r="D1215" s="182" t="s">
        <v>23</v>
      </c>
      <c r="E1215" s="183">
        <v>3512</v>
      </c>
      <c r="F1215" s="226" t="s">
        <v>140</v>
      </c>
      <c r="G1215" s="220"/>
      <c r="H1215" s="340">
        <v>120000000</v>
      </c>
      <c r="I1215" s="340">
        <v>16200000</v>
      </c>
      <c r="J1215" s="340"/>
      <c r="K1215" s="340">
        <f t="shared" si="149"/>
        <v>103800000</v>
      </c>
    </row>
    <row r="1216" spans="1:11" s="243" customFormat="1" x14ac:dyDescent="0.2">
      <c r="A1216" s="181" t="s">
        <v>647</v>
      </c>
      <c r="B1216" s="153" t="s">
        <v>171</v>
      </c>
      <c r="C1216" s="154">
        <v>11</v>
      </c>
      <c r="D1216" s="181"/>
      <c r="E1216" s="156">
        <v>352</v>
      </c>
      <c r="F1216" s="226"/>
      <c r="G1216" s="164"/>
      <c r="H1216" s="158">
        <f>H1217</f>
        <v>21000000</v>
      </c>
      <c r="I1216" s="158">
        <f>I1217</f>
        <v>0</v>
      </c>
      <c r="J1216" s="158">
        <f>J1217</f>
        <v>16200000</v>
      </c>
      <c r="K1216" s="158">
        <f t="shared" si="149"/>
        <v>37200000</v>
      </c>
    </row>
    <row r="1217" spans="1:11" s="243" customFormat="1" ht="30" x14ac:dyDescent="0.2">
      <c r="A1217" s="182" t="s">
        <v>647</v>
      </c>
      <c r="B1217" s="160" t="s">
        <v>171</v>
      </c>
      <c r="C1217" s="161">
        <v>11</v>
      </c>
      <c r="D1217" s="182" t="s">
        <v>23</v>
      </c>
      <c r="E1217" s="183">
        <v>3522</v>
      </c>
      <c r="F1217" s="226" t="s">
        <v>661</v>
      </c>
      <c r="G1217" s="220"/>
      <c r="H1217" s="244">
        <v>21000000</v>
      </c>
      <c r="I1217" s="244"/>
      <c r="J1217" s="244">
        <v>16200000</v>
      </c>
      <c r="K1217" s="244">
        <f t="shared" si="149"/>
        <v>37200000</v>
      </c>
    </row>
    <row r="1218" spans="1:11" s="243" customFormat="1" ht="47.25" x14ac:dyDescent="0.2">
      <c r="A1218" s="305" t="s">
        <v>647</v>
      </c>
      <c r="B1218" s="292" t="s">
        <v>593</v>
      </c>
      <c r="C1218" s="292"/>
      <c r="D1218" s="292"/>
      <c r="E1218" s="301"/>
      <c r="F1218" s="296" t="s">
        <v>414</v>
      </c>
      <c r="G1218" s="297" t="s">
        <v>641</v>
      </c>
      <c r="H1218" s="298">
        <f t="shared" ref="H1218:J1219" si="160">H1219</f>
        <v>3200000</v>
      </c>
      <c r="I1218" s="298">
        <f t="shared" si="160"/>
        <v>0</v>
      </c>
      <c r="J1218" s="298">
        <f t="shared" si="160"/>
        <v>0</v>
      </c>
      <c r="K1218" s="298">
        <f t="shared" si="149"/>
        <v>3200000</v>
      </c>
    </row>
    <row r="1219" spans="1:11" s="243" customFormat="1" x14ac:dyDescent="0.2">
      <c r="A1219" s="353" t="s">
        <v>647</v>
      </c>
      <c r="B1219" s="299" t="s">
        <v>593</v>
      </c>
      <c r="C1219" s="282">
        <v>11</v>
      </c>
      <c r="D1219" s="282"/>
      <c r="E1219" s="283">
        <v>35</v>
      </c>
      <c r="F1219" s="284"/>
      <c r="G1219" s="285"/>
      <c r="H1219" s="286">
        <f t="shared" si="160"/>
        <v>3200000</v>
      </c>
      <c r="I1219" s="286">
        <f t="shared" si="160"/>
        <v>0</v>
      </c>
      <c r="J1219" s="286">
        <f t="shared" si="160"/>
        <v>0</v>
      </c>
      <c r="K1219" s="286">
        <f t="shared" si="149"/>
        <v>3200000</v>
      </c>
    </row>
    <row r="1220" spans="1:11" s="152" customFormat="1" x14ac:dyDescent="0.2">
      <c r="A1220" s="181" t="s">
        <v>647</v>
      </c>
      <c r="B1220" s="153" t="s">
        <v>593</v>
      </c>
      <c r="C1220" s="154">
        <v>11</v>
      </c>
      <c r="D1220" s="181"/>
      <c r="E1220" s="176">
        <v>351</v>
      </c>
      <c r="F1220" s="225"/>
      <c r="G1220" s="157"/>
      <c r="H1220" s="158">
        <f>SUM(H1221)</f>
        <v>3200000</v>
      </c>
      <c r="I1220" s="158">
        <f>SUM(I1221)</f>
        <v>0</v>
      </c>
      <c r="J1220" s="158">
        <f>SUM(J1221)</f>
        <v>0</v>
      </c>
      <c r="K1220" s="158">
        <f t="shared" si="149"/>
        <v>3200000</v>
      </c>
    </row>
    <row r="1221" spans="1:11" s="152" customFormat="1" ht="30" x14ac:dyDescent="0.2">
      <c r="A1221" s="182" t="s">
        <v>647</v>
      </c>
      <c r="B1221" s="160" t="s">
        <v>593</v>
      </c>
      <c r="C1221" s="161">
        <v>11</v>
      </c>
      <c r="D1221" s="182" t="s">
        <v>23</v>
      </c>
      <c r="E1221" s="183">
        <v>3512</v>
      </c>
      <c r="F1221" s="226" t="s">
        <v>140</v>
      </c>
      <c r="G1221" s="220"/>
      <c r="H1221" s="244">
        <v>3200000</v>
      </c>
      <c r="I1221" s="244"/>
      <c r="J1221" s="244"/>
      <c r="K1221" s="244">
        <f t="shared" si="149"/>
        <v>3200000</v>
      </c>
    </row>
    <row r="1222" spans="1:11" s="243" customFormat="1" ht="47.25" x14ac:dyDescent="0.2">
      <c r="A1222" s="305" t="s">
        <v>647</v>
      </c>
      <c r="B1222" s="292" t="s">
        <v>606</v>
      </c>
      <c r="C1222" s="292"/>
      <c r="D1222" s="292"/>
      <c r="E1222" s="301"/>
      <c r="F1222" s="296" t="s">
        <v>607</v>
      </c>
      <c r="G1222" s="297" t="s">
        <v>641</v>
      </c>
      <c r="H1222" s="298">
        <f>H1223</f>
        <v>9675000</v>
      </c>
      <c r="I1222" s="298">
        <f>I1223</f>
        <v>200000</v>
      </c>
      <c r="J1222" s="298">
        <f>J1223</f>
        <v>0</v>
      </c>
      <c r="K1222" s="298">
        <f t="shared" si="149"/>
        <v>9475000</v>
      </c>
    </row>
    <row r="1223" spans="1:11" s="152" customFormat="1" x14ac:dyDescent="0.2">
      <c r="A1223" s="353" t="s">
        <v>647</v>
      </c>
      <c r="B1223" s="299" t="s">
        <v>606</v>
      </c>
      <c r="C1223" s="282">
        <v>11</v>
      </c>
      <c r="D1223" s="282"/>
      <c r="E1223" s="283">
        <v>32</v>
      </c>
      <c r="F1223" s="284"/>
      <c r="G1223" s="285"/>
      <c r="H1223" s="286">
        <f t="shared" ref="H1223:J1224" si="161">H1224</f>
        <v>9675000</v>
      </c>
      <c r="I1223" s="286">
        <f t="shared" si="161"/>
        <v>200000</v>
      </c>
      <c r="J1223" s="286">
        <f t="shared" si="161"/>
        <v>0</v>
      </c>
      <c r="K1223" s="286">
        <f t="shared" si="149"/>
        <v>9475000</v>
      </c>
    </row>
    <row r="1224" spans="1:11" s="152" customFormat="1" x14ac:dyDescent="0.2">
      <c r="A1224" s="181" t="s">
        <v>647</v>
      </c>
      <c r="B1224" s="153" t="s">
        <v>606</v>
      </c>
      <c r="C1224" s="153">
        <v>11</v>
      </c>
      <c r="D1224" s="181"/>
      <c r="E1224" s="176">
        <v>329</v>
      </c>
      <c r="F1224" s="225"/>
      <c r="G1224" s="157"/>
      <c r="H1224" s="158">
        <f t="shared" si="161"/>
        <v>9675000</v>
      </c>
      <c r="I1224" s="158">
        <f t="shared" si="161"/>
        <v>200000</v>
      </c>
      <c r="J1224" s="158">
        <f t="shared" si="161"/>
        <v>0</v>
      </c>
      <c r="K1224" s="158">
        <f t="shared" si="149"/>
        <v>9475000</v>
      </c>
    </row>
    <row r="1225" spans="1:11" s="152" customFormat="1" x14ac:dyDescent="0.2">
      <c r="A1225" s="182" t="s">
        <v>647</v>
      </c>
      <c r="B1225" s="160" t="s">
        <v>606</v>
      </c>
      <c r="C1225" s="160">
        <v>11</v>
      </c>
      <c r="D1225" s="182" t="s">
        <v>23</v>
      </c>
      <c r="E1225" s="183">
        <v>3299</v>
      </c>
      <c r="F1225" s="226" t="s">
        <v>125</v>
      </c>
      <c r="G1225" s="220"/>
      <c r="H1225" s="244">
        <v>9675000</v>
      </c>
      <c r="I1225" s="244">
        <v>200000</v>
      </c>
      <c r="J1225" s="244"/>
      <c r="K1225" s="244">
        <f t="shared" si="149"/>
        <v>9475000</v>
      </c>
    </row>
    <row r="1226" spans="1:11" s="243" customFormat="1" ht="56.25" x14ac:dyDescent="0.2">
      <c r="A1226" s="354" t="s">
        <v>647</v>
      </c>
      <c r="B1226" s="293" t="s">
        <v>98</v>
      </c>
      <c r="C1226" s="293"/>
      <c r="D1226" s="293"/>
      <c r="E1226" s="294"/>
      <c r="F1226" s="296" t="s">
        <v>93</v>
      </c>
      <c r="G1226" s="297" t="s">
        <v>642</v>
      </c>
      <c r="H1226" s="298">
        <f>H1227+H1232</f>
        <v>1215000</v>
      </c>
      <c r="I1226" s="298">
        <f>I1227+I1232</f>
        <v>0</v>
      </c>
      <c r="J1226" s="298">
        <f>J1227+J1232</f>
        <v>0</v>
      </c>
      <c r="K1226" s="298">
        <f t="shared" si="149"/>
        <v>1215000</v>
      </c>
    </row>
    <row r="1227" spans="1:11" s="243" customFormat="1" x14ac:dyDescent="0.2">
      <c r="A1227" s="353" t="s">
        <v>647</v>
      </c>
      <c r="B1227" s="299" t="s">
        <v>98</v>
      </c>
      <c r="C1227" s="282">
        <v>11</v>
      </c>
      <c r="D1227" s="282"/>
      <c r="E1227" s="283">
        <v>32</v>
      </c>
      <c r="F1227" s="284"/>
      <c r="G1227" s="285"/>
      <c r="H1227" s="286">
        <f>H1228+H1230</f>
        <v>1145000</v>
      </c>
      <c r="I1227" s="286">
        <f>I1228+I1230</f>
        <v>0</v>
      </c>
      <c r="J1227" s="286">
        <f>J1228+J1230</f>
        <v>0</v>
      </c>
      <c r="K1227" s="286">
        <f t="shared" ref="K1227:K1290" si="162">H1227-I1227+J1227</f>
        <v>1145000</v>
      </c>
    </row>
    <row r="1228" spans="1:11" s="243" customFormat="1" x14ac:dyDescent="0.2">
      <c r="A1228" s="181" t="s">
        <v>647</v>
      </c>
      <c r="B1228" s="153" t="s">
        <v>98</v>
      </c>
      <c r="C1228" s="154">
        <v>11</v>
      </c>
      <c r="D1228" s="155"/>
      <c r="E1228" s="156">
        <v>323</v>
      </c>
      <c r="F1228" s="225"/>
      <c r="G1228" s="157"/>
      <c r="H1228" s="158">
        <f>SUM(H1229)</f>
        <v>45000</v>
      </c>
      <c r="I1228" s="158">
        <f>SUM(I1229)</f>
        <v>0</v>
      </c>
      <c r="J1228" s="158">
        <f>SUM(J1229)</f>
        <v>0</v>
      </c>
      <c r="K1228" s="158">
        <f t="shared" si="162"/>
        <v>45000</v>
      </c>
    </row>
    <row r="1229" spans="1:11" s="152" customFormat="1" x14ac:dyDescent="0.2">
      <c r="A1229" s="182" t="s">
        <v>647</v>
      </c>
      <c r="B1229" s="160" t="s">
        <v>98</v>
      </c>
      <c r="C1229" s="161">
        <v>11</v>
      </c>
      <c r="D1229" s="162" t="s">
        <v>26</v>
      </c>
      <c r="E1229" s="163">
        <v>3237</v>
      </c>
      <c r="F1229" s="226" t="s">
        <v>36</v>
      </c>
      <c r="G1229" s="220"/>
      <c r="H1229" s="244">
        <v>45000</v>
      </c>
      <c r="I1229" s="244"/>
      <c r="J1229" s="244"/>
      <c r="K1229" s="244">
        <f t="shared" si="162"/>
        <v>45000</v>
      </c>
    </row>
    <row r="1230" spans="1:11" s="152" customFormat="1" x14ac:dyDescent="0.2">
      <c r="A1230" s="181" t="s">
        <v>647</v>
      </c>
      <c r="B1230" s="153" t="s">
        <v>98</v>
      </c>
      <c r="C1230" s="154">
        <v>11</v>
      </c>
      <c r="D1230" s="155"/>
      <c r="E1230" s="156">
        <v>329</v>
      </c>
      <c r="F1230" s="225"/>
      <c r="G1230" s="157"/>
      <c r="H1230" s="158">
        <f>SUM(H1231)</f>
        <v>1100000</v>
      </c>
      <c r="I1230" s="158">
        <f>SUM(I1231)</f>
        <v>0</v>
      </c>
      <c r="J1230" s="158">
        <f>SUM(J1231)</f>
        <v>0</v>
      </c>
      <c r="K1230" s="158">
        <f t="shared" si="162"/>
        <v>1100000</v>
      </c>
    </row>
    <row r="1231" spans="1:11" s="243" customFormat="1" x14ac:dyDescent="0.2">
      <c r="A1231" s="182" t="s">
        <v>647</v>
      </c>
      <c r="B1231" s="160" t="s">
        <v>98</v>
      </c>
      <c r="C1231" s="161">
        <v>11</v>
      </c>
      <c r="D1231" s="162" t="s">
        <v>26</v>
      </c>
      <c r="E1231" s="163">
        <v>3294</v>
      </c>
      <c r="F1231" s="226" t="s">
        <v>611</v>
      </c>
      <c r="G1231" s="220"/>
      <c r="H1231" s="244">
        <v>1100000</v>
      </c>
      <c r="I1231" s="244"/>
      <c r="J1231" s="244"/>
      <c r="K1231" s="244">
        <f t="shared" si="162"/>
        <v>1100000</v>
      </c>
    </row>
    <row r="1232" spans="1:11" s="152" customFormat="1" x14ac:dyDescent="0.2">
      <c r="A1232" s="353" t="s">
        <v>647</v>
      </c>
      <c r="B1232" s="299" t="s">
        <v>98</v>
      </c>
      <c r="C1232" s="282">
        <v>11</v>
      </c>
      <c r="D1232" s="282"/>
      <c r="E1232" s="283">
        <v>38</v>
      </c>
      <c r="F1232" s="284"/>
      <c r="G1232" s="285"/>
      <c r="H1232" s="286">
        <f>H1233</f>
        <v>70000</v>
      </c>
      <c r="I1232" s="286">
        <f>I1233</f>
        <v>0</v>
      </c>
      <c r="J1232" s="286">
        <f>J1233</f>
        <v>0</v>
      </c>
      <c r="K1232" s="286">
        <f t="shared" si="162"/>
        <v>70000</v>
      </c>
    </row>
    <row r="1233" spans="1:11" s="152" customFormat="1" x14ac:dyDescent="0.2">
      <c r="A1233" s="181" t="s">
        <v>647</v>
      </c>
      <c r="B1233" s="153" t="s">
        <v>98</v>
      </c>
      <c r="C1233" s="154">
        <v>11</v>
      </c>
      <c r="D1233" s="155"/>
      <c r="E1233" s="156">
        <v>381</v>
      </c>
      <c r="F1233" s="225"/>
      <c r="G1233" s="157"/>
      <c r="H1233" s="158">
        <f>SUM(H1234)</f>
        <v>70000</v>
      </c>
      <c r="I1233" s="158">
        <f>SUM(I1234)</f>
        <v>0</v>
      </c>
      <c r="J1233" s="158">
        <f>SUM(J1234)</f>
        <v>0</v>
      </c>
      <c r="K1233" s="158">
        <f t="shared" si="162"/>
        <v>70000</v>
      </c>
    </row>
    <row r="1234" spans="1:11" s="243" customFormat="1" x14ac:dyDescent="0.2">
      <c r="A1234" s="182" t="s">
        <v>647</v>
      </c>
      <c r="B1234" s="160" t="s">
        <v>98</v>
      </c>
      <c r="C1234" s="161">
        <v>11</v>
      </c>
      <c r="D1234" s="162" t="s">
        <v>26</v>
      </c>
      <c r="E1234" s="163">
        <v>3811</v>
      </c>
      <c r="F1234" s="226" t="s">
        <v>141</v>
      </c>
      <c r="G1234" s="220"/>
      <c r="H1234" s="244">
        <v>70000</v>
      </c>
      <c r="I1234" s="244"/>
      <c r="J1234" s="244"/>
      <c r="K1234" s="244">
        <f t="shared" si="162"/>
        <v>70000</v>
      </c>
    </row>
    <row r="1235" spans="1:11" s="243" customFormat="1" ht="56.25" x14ac:dyDescent="0.2">
      <c r="A1235" s="354" t="s">
        <v>647</v>
      </c>
      <c r="B1235" s="293" t="s">
        <v>218</v>
      </c>
      <c r="C1235" s="293"/>
      <c r="D1235" s="293"/>
      <c r="E1235" s="294"/>
      <c r="F1235" s="296" t="s">
        <v>210</v>
      </c>
      <c r="G1235" s="297" t="s">
        <v>642</v>
      </c>
      <c r="H1235" s="298">
        <f>H1236</f>
        <v>1130000</v>
      </c>
      <c r="I1235" s="298">
        <f>I1236</f>
        <v>0</v>
      </c>
      <c r="J1235" s="298">
        <f>J1236</f>
        <v>0</v>
      </c>
      <c r="K1235" s="298">
        <f t="shared" si="162"/>
        <v>1130000</v>
      </c>
    </row>
    <row r="1236" spans="1:11" s="152" customFormat="1" x14ac:dyDescent="0.2">
      <c r="A1236" s="353" t="s">
        <v>647</v>
      </c>
      <c r="B1236" s="299" t="s">
        <v>218</v>
      </c>
      <c r="C1236" s="282">
        <v>11</v>
      </c>
      <c r="D1236" s="282"/>
      <c r="E1236" s="283">
        <v>32</v>
      </c>
      <c r="F1236" s="284"/>
      <c r="G1236" s="285"/>
      <c r="H1236" s="286">
        <f>H1237+H1240</f>
        <v>1130000</v>
      </c>
      <c r="I1236" s="286">
        <f>I1237+I1240</f>
        <v>0</v>
      </c>
      <c r="J1236" s="286">
        <f>J1237+J1240</f>
        <v>0</v>
      </c>
      <c r="K1236" s="286">
        <f t="shared" si="162"/>
        <v>1130000</v>
      </c>
    </row>
    <row r="1237" spans="1:11" s="243" customFormat="1" x14ac:dyDescent="0.2">
      <c r="A1237" s="181" t="s">
        <v>647</v>
      </c>
      <c r="B1237" s="153" t="s">
        <v>218</v>
      </c>
      <c r="C1237" s="154">
        <v>11</v>
      </c>
      <c r="D1237" s="155"/>
      <c r="E1237" s="156">
        <v>323</v>
      </c>
      <c r="F1237" s="225"/>
      <c r="G1237" s="157"/>
      <c r="H1237" s="158">
        <f>SUM(H1238:H1239)</f>
        <v>1100000</v>
      </c>
      <c r="I1237" s="158">
        <f>SUM(I1238:I1239)</f>
        <v>0</v>
      </c>
      <c r="J1237" s="158">
        <f>SUM(J1238:J1239)</f>
        <v>0</v>
      </c>
      <c r="K1237" s="158">
        <f t="shared" si="162"/>
        <v>1100000</v>
      </c>
    </row>
    <row r="1238" spans="1:11" s="152" customFormat="1" x14ac:dyDescent="0.2">
      <c r="A1238" s="146" t="s">
        <v>647</v>
      </c>
      <c r="B1238" s="144" t="s">
        <v>218</v>
      </c>
      <c r="C1238" s="145">
        <v>11</v>
      </c>
      <c r="D1238" s="172" t="s">
        <v>26</v>
      </c>
      <c r="E1238" s="173">
        <v>3237</v>
      </c>
      <c r="F1238" s="226" t="s">
        <v>36</v>
      </c>
      <c r="G1238" s="220"/>
      <c r="H1238" s="244">
        <v>1050000</v>
      </c>
      <c r="I1238" s="244"/>
      <c r="J1238" s="244"/>
      <c r="K1238" s="244">
        <f t="shared" si="162"/>
        <v>1050000</v>
      </c>
    </row>
    <row r="1239" spans="1:11" s="152" customFormat="1" x14ac:dyDescent="0.2">
      <c r="A1239" s="182" t="s">
        <v>647</v>
      </c>
      <c r="B1239" s="160" t="s">
        <v>218</v>
      </c>
      <c r="C1239" s="161">
        <v>11</v>
      </c>
      <c r="D1239" s="162" t="s">
        <v>26</v>
      </c>
      <c r="E1239" s="163">
        <v>3239</v>
      </c>
      <c r="F1239" s="226" t="s">
        <v>41</v>
      </c>
      <c r="G1239" s="220"/>
      <c r="H1239" s="244">
        <v>50000</v>
      </c>
      <c r="I1239" s="244"/>
      <c r="J1239" s="244"/>
      <c r="K1239" s="244">
        <f t="shared" si="162"/>
        <v>50000</v>
      </c>
    </row>
    <row r="1240" spans="1:11" s="152" customFormat="1" x14ac:dyDescent="0.2">
      <c r="A1240" s="181" t="s">
        <v>647</v>
      </c>
      <c r="B1240" s="153" t="s">
        <v>218</v>
      </c>
      <c r="C1240" s="154">
        <v>11</v>
      </c>
      <c r="D1240" s="155"/>
      <c r="E1240" s="156">
        <v>329</v>
      </c>
      <c r="F1240" s="225"/>
      <c r="G1240" s="157"/>
      <c r="H1240" s="175">
        <f>SUM(H1241)</f>
        <v>30000</v>
      </c>
      <c r="I1240" s="175">
        <f>SUM(I1241)</f>
        <v>0</v>
      </c>
      <c r="J1240" s="175">
        <f>SUM(J1241)</f>
        <v>0</v>
      </c>
      <c r="K1240" s="175">
        <f t="shared" si="162"/>
        <v>30000</v>
      </c>
    </row>
    <row r="1241" spans="1:11" s="243" customFormat="1" ht="30" x14ac:dyDescent="0.2">
      <c r="A1241" s="146" t="s">
        <v>647</v>
      </c>
      <c r="B1241" s="144" t="s">
        <v>218</v>
      </c>
      <c r="C1241" s="145">
        <v>11</v>
      </c>
      <c r="D1241" s="172" t="s">
        <v>26</v>
      </c>
      <c r="E1241" s="173">
        <v>3291</v>
      </c>
      <c r="F1241" s="228" t="s">
        <v>152</v>
      </c>
      <c r="G1241" s="205"/>
      <c r="H1241" s="244">
        <v>30000</v>
      </c>
      <c r="I1241" s="244"/>
      <c r="J1241" s="244"/>
      <c r="K1241" s="244">
        <f t="shared" si="162"/>
        <v>30000</v>
      </c>
    </row>
    <row r="1242" spans="1:11" s="152" customFormat="1" ht="56.25" x14ac:dyDescent="0.2">
      <c r="A1242" s="354" t="s">
        <v>647</v>
      </c>
      <c r="B1242" s="293" t="s">
        <v>602</v>
      </c>
      <c r="C1242" s="293"/>
      <c r="D1242" s="293"/>
      <c r="E1242" s="294"/>
      <c r="F1242" s="296" t="s">
        <v>601</v>
      </c>
      <c r="G1242" s="297" t="s">
        <v>642</v>
      </c>
      <c r="H1242" s="298">
        <f t="shared" ref="H1242:J1244" si="163">H1243</f>
        <v>95000000</v>
      </c>
      <c r="I1242" s="298">
        <f t="shared" si="163"/>
        <v>0</v>
      </c>
      <c r="J1242" s="298">
        <f t="shared" si="163"/>
        <v>0</v>
      </c>
      <c r="K1242" s="298">
        <f t="shared" si="162"/>
        <v>95000000</v>
      </c>
    </row>
    <row r="1243" spans="1:11" s="243" customFormat="1" x14ac:dyDescent="0.2">
      <c r="A1243" s="353" t="s">
        <v>647</v>
      </c>
      <c r="B1243" s="299" t="s">
        <v>602</v>
      </c>
      <c r="C1243" s="282">
        <v>11</v>
      </c>
      <c r="D1243" s="282"/>
      <c r="E1243" s="283">
        <v>35</v>
      </c>
      <c r="F1243" s="284"/>
      <c r="G1243" s="285"/>
      <c r="H1243" s="286">
        <f t="shared" si="163"/>
        <v>95000000</v>
      </c>
      <c r="I1243" s="286">
        <f t="shared" si="163"/>
        <v>0</v>
      </c>
      <c r="J1243" s="286">
        <f t="shared" si="163"/>
        <v>0</v>
      </c>
      <c r="K1243" s="286">
        <f t="shared" si="162"/>
        <v>95000000</v>
      </c>
    </row>
    <row r="1244" spans="1:11" s="243" customFormat="1" x14ac:dyDescent="0.2">
      <c r="A1244" s="181" t="s">
        <v>647</v>
      </c>
      <c r="B1244" s="153" t="s">
        <v>602</v>
      </c>
      <c r="C1244" s="154">
        <v>11</v>
      </c>
      <c r="D1244" s="155"/>
      <c r="E1244" s="176">
        <v>351</v>
      </c>
      <c r="F1244" s="225"/>
      <c r="G1244" s="157"/>
      <c r="H1244" s="158">
        <f t="shared" si="163"/>
        <v>95000000</v>
      </c>
      <c r="I1244" s="158">
        <f t="shared" si="163"/>
        <v>0</v>
      </c>
      <c r="J1244" s="158">
        <f t="shared" si="163"/>
        <v>0</v>
      </c>
      <c r="K1244" s="158">
        <f t="shared" si="162"/>
        <v>95000000</v>
      </c>
    </row>
    <row r="1245" spans="1:11" s="152" customFormat="1" ht="30" x14ac:dyDescent="0.2">
      <c r="A1245" s="182" t="s">
        <v>647</v>
      </c>
      <c r="B1245" s="160" t="s">
        <v>602</v>
      </c>
      <c r="C1245" s="161">
        <v>11</v>
      </c>
      <c r="D1245" s="162" t="s">
        <v>26</v>
      </c>
      <c r="E1245" s="163">
        <v>3512</v>
      </c>
      <c r="F1245" s="226" t="s">
        <v>140</v>
      </c>
      <c r="G1245" s="220"/>
      <c r="H1245" s="340">
        <v>95000000</v>
      </c>
      <c r="I1245" s="340"/>
      <c r="J1245" s="340"/>
      <c r="K1245" s="340">
        <f t="shared" si="162"/>
        <v>95000000</v>
      </c>
    </row>
    <row r="1246" spans="1:11" s="152" customFormat="1" x14ac:dyDescent="0.2">
      <c r="A1246" s="360" t="s">
        <v>647</v>
      </c>
      <c r="B1246" s="423" t="s">
        <v>619</v>
      </c>
      <c r="C1246" s="423"/>
      <c r="D1246" s="423"/>
      <c r="E1246" s="423"/>
      <c r="F1246" s="423"/>
      <c r="G1246" s="177"/>
      <c r="H1246" s="178">
        <f>SUM(H1247)</f>
        <v>3228688929</v>
      </c>
      <c r="I1246" s="178">
        <f>SUM(I1247)</f>
        <v>560550164</v>
      </c>
      <c r="J1246" s="178">
        <f>SUM(J1247)</f>
        <v>170095151</v>
      </c>
      <c r="K1246" s="178">
        <f t="shared" si="162"/>
        <v>2838233916</v>
      </c>
    </row>
    <row r="1247" spans="1:11" s="243" customFormat="1" x14ac:dyDescent="0.2">
      <c r="A1247" s="362" t="s">
        <v>647</v>
      </c>
      <c r="B1247" s="422" t="s">
        <v>726</v>
      </c>
      <c r="C1247" s="422"/>
      <c r="D1247" s="422"/>
      <c r="E1247" s="422"/>
      <c r="F1247" s="422"/>
      <c r="G1247" s="180"/>
      <c r="H1247" s="151">
        <f>H1248+H1459+H1442+H1552+H1540</f>
        <v>3228688929</v>
      </c>
      <c r="I1247" s="151">
        <f t="shared" ref="I1247:J1247" si="164">I1248+I1459+I1442+I1552+I1540</f>
        <v>560550164</v>
      </c>
      <c r="J1247" s="151">
        <f t="shared" si="164"/>
        <v>170095151</v>
      </c>
      <c r="K1247" s="151">
        <f t="shared" si="162"/>
        <v>2838233916</v>
      </c>
    </row>
    <row r="1248" spans="1:11" s="152" customFormat="1" ht="56.25" x14ac:dyDescent="0.2">
      <c r="A1248" s="354" t="s">
        <v>647</v>
      </c>
      <c r="B1248" s="293" t="s">
        <v>626</v>
      </c>
      <c r="C1248" s="293"/>
      <c r="D1248" s="293"/>
      <c r="E1248" s="294"/>
      <c r="F1248" s="296" t="s">
        <v>627</v>
      </c>
      <c r="G1248" s="297" t="s">
        <v>643</v>
      </c>
      <c r="H1248" s="298">
        <f>H1249+H1271+H1281+H1304+H1308+H1314+H1317+H1325+H1330+H1344+H1268+H1349+H1354+H1361+H1365+H1371+H1379+H1382+H1391+H1399+H1418+H1422+H1425+H1429+H1437</f>
        <v>2755137929</v>
      </c>
      <c r="I1248" s="298">
        <f t="shared" ref="I1248:J1248" si="165">I1249+I1271+I1281+I1304+I1308+I1314+I1317+I1325+I1330+I1344+I1268+I1349+I1354+I1361+I1365+I1371+I1379+I1382+I1391+I1399+I1418+I1422+I1425+I1429+I1437</f>
        <v>413548164</v>
      </c>
      <c r="J1248" s="298">
        <f t="shared" si="165"/>
        <v>52851151</v>
      </c>
      <c r="K1248" s="298">
        <f t="shared" si="162"/>
        <v>2394440916</v>
      </c>
    </row>
    <row r="1249" spans="1:11" s="243" customFormat="1" x14ac:dyDescent="0.2">
      <c r="A1249" s="353" t="s">
        <v>647</v>
      </c>
      <c r="B1249" s="299" t="s">
        <v>626</v>
      </c>
      <c r="C1249" s="282">
        <v>11</v>
      </c>
      <c r="D1249" s="282"/>
      <c r="E1249" s="283">
        <v>32</v>
      </c>
      <c r="F1249" s="284"/>
      <c r="G1249" s="285"/>
      <c r="H1249" s="286">
        <f>H1250+H1253+H1256+H1266</f>
        <v>477929</v>
      </c>
      <c r="I1249" s="286">
        <f>I1250+I1253+I1256+I1266</f>
        <v>200929</v>
      </c>
      <c r="J1249" s="286">
        <f>J1250+J1253+J1256+J1266</f>
        <v>151300</v>
      </c>
      <c r="K1249" s="286">
        <f t="shared" si="162"/>
        <v>428300</v>
      </c>
    </row>
    <row r="1250" spans="1:11" s="243" customFormat="1" x14ac:dyDescent="0.2">
      <c r="A1250" s="170" t="s">
        <v>647</v>
      </c>
      <c r="B1250" s="195" t="s">
        <v>626</v>
      </c>
      <c r="C1250" s="195">
        <v>11</v>
      </c>
      <c r="D1250" s="170"/>
      <c r="E1250" s="171">
        <v>321</v>
      </c>
      <c r="F1250" s="230"/>
      <c r="G1250" s="198"/>
      <c r="H1250" s="158">
        <f>H1251+H1252</f>
        <v>20000</v>
      </c>
      <c r="I1250" s="158">
        <f>I1251+I1252</f>
        <v>0</v>
      </c>
      <c r="J1250" s="158">
        <f>J1251+J1252</f>
        <v>0</v>
      </c>
      <c r="K1250" s="158">
        <f t="shared" si="162"/>
        <v>20000</v>
      </c>
    </row>
    <row r="1251" spans="1:11" s="243" customFormat="1" x14ac:dyDescent="0.2">
      <c r="A1251" s="172" t="s">
        <v>647</v>
      </c>
      <c r="B1251" s="194" t="s">
        <v>626</v>
      </c>
      <c r="C1251" s="194">
        <v>11</v>
      </c>
      <c r="D1251" s="172" t="s">
        <v>18</v>
      </c>
      <c r="E1251" s="173">
        <v>3211</v>
      </c>
      <c r="F1251" s="228" t="s">
        <v>110</v>
      </c>
      <c r="G1251" s="205"/>
      <c r="H1251" s="244">
        <v>10000</v>
      </c>
      <c r="I1251" s="244"/>
      <c r="J1251" s="244"/>
      <c r="K1251" s="244">
        <f t="shared" si="162"/>
        <v>10000</v>
      </c>
    </row>
    <row r="1252" spans="1:11" s="152" customFormat="1" x14ac:dyDescent="0.2">
      <c r="A1252" s="172" t="s">
        <v>647</v>
      </c>
      <c r="B1252" s="194" t="s">
        <v>626</v>
      </c>
      <c r="C1252" s="194">
        <v>11</v>
      </c>
      <c r="D1252" s="172" t="s">
        <v>18</v>
      </c>
      <c r="E1252" s="173">
        <v>3213</v>
      </c>
      <c r="F1252" s="228" t="s">
        <v>112</v>
      </c>
      <c r="G1252" s="205"/>
      <c r="H1252" s="244">
        <v>10000</v>
      </c>
      <c r="I1252" s="244"/>
      <c r="J1252" s="244"/>
      <c r="K1252" s="244">
        <f t="shared" si="162"/>
        <v>10000</v>
      </c>
    </row>
    <row r="1253" spans="1:11" s="152" customFormat="1" x14ac:dyDescent="0.2">
      <c r="A1253" s="170" t="s">
        <v>647</v>
      </c>
      <c r="B1253" s="195" t="s">
        <v>626</v>
      </c>
      <c r="C1253" s="195">
        <v>11</v>
      </c>
      <c r="D1253" s="170"/>
      <c r="E1253" s="171">
        <v>322</v>
      </c>
      <c r="F1253" s="230"/>
      <c r="G1253" s="198"/>
      <c r="H1253" s="158">
        <f>H1254+H1255</f>
        <v>20000</v>
      </c>
      <c r="I1253" s="158">
        <f>I1254+I1255</f>
        <v>0</v>
      </c>
      <c r="J1253" s="158">
        <f>J1254+J1255</f>
        <v>0</v>
      </c>
      <c r="K1253" s="158">
        <f t="shared" si="162"/>
        <v>20000</v>
      </c>
    </row>
    <row r="1254" spans="1:11" s="243" customFormat="1" x14ac:dyDescent="0.2">
      <c r="A1254" s="172" t="s">
        <v>647</v>
      </c>
      <c r="B1254" s="194" t="s">
        <v>626</v>
      </c>
      <c r="C1254" s="194">
        <v>11</v>
      </c>
      <c r="D1254" s="172" t="s">
        <v>18</v>
      </c>
      <c r="E1254" s="173">
        <v>3221</v>
      </c>
      <c r="F1254" s="228" t="s">
        <v>146</v>
      </c>
      <c r="G1254" s="205"/>
      <c r="H1254" s="244">
        <v>10000</v>
      </c>
      <c r="I1254" s="244"/>
      <c r="J1254" s="244"/>
      <c r="K1254" s="244">
        <f t="shared" si="162"/>
        <v>10000</v>
      </c>
    </row>
    <row r="1255" spans="1:11" s="152" customFormat="1" x14ac:dyDescent="0.2">
      <c r="A1255" s="172" t="s">
        <v>647</v>
      </c>
      <c r="B1255" s="194" t="s">
        <v>626</v>
      </c>
      <c r="C1255" s="194">
        <v>11</v>
      </c>
      <c r="D1255" s="172" t="s">
        <v>18</v>
      </c>
      <c r="E1255" s="173">
        <v>3223</v>
      </c>
      <c r="F1255" s="228" t="s">
        <v>115</v>
      </c>
      <c r="G1255" s="205"/>
      <c r="H1255" s="244">
        <v>10000</v>
      </c>
      <c r="I1255" s="244"/>
      <c r="J1255" s="244"/>
      <c r="K1255" s="244">
        <f t="shared" si="162"/>
        <v>10000</v>
      </c>
    </row>
    <row r="1256" spans="1:11" s="152" customFormat="1" x14ac:dyDescent="0.2">
      <c r="A1256" s="170" t="s">
        <v>647</v>
      </c>
      <c r="B1256" s="195" t="s">
        <v>626</v>
      </c>
      <c r="C1256" s="195">
        <v>11</v>
      </c>
      <c r="D1256" s="170"/>
      <c r="E1256" s="171">
        <v>323</v>
      </c>
      <c r="F1256" s="230"/>
      <c r="G1256" s="198"/>
      <c r="H1256" s="158">
        <f>SUM(H1257:H1265)</f>
        <v>436929</v>
      </c>
      <c r="I1256" s="158">
        <f>SUM(I1257:I1265)</f>
        <v>200929</v>
      </c>
      <c r="J1256" s="158">
        <f>SUM(J1257:J1265)</f>
        <v>151300</v>
      </c>
      <c r="K1256" s="158">
        <f t="shared" si="162"/>
        <v>387300</v>
      </c>
    </row>
    <row r="1257" spans="1:11" s="152" customFormat="1" x14ac:dyDescent="0.2">
      <c r="A1257" s="172" t="s">
        <v>647</v>
      </c>
      <c r="B1257" s="194" t="s">
        <v>626</v>
      </c>
      <c r="C1257" s="194">
        <v>11</v>
      </c>
      <c r="D1257" s="172" t="s">
        <v>18</v>
      </c>
      <c r="E1257" s="173">
        <v>3231</v>
      </c>
      <c r="F1257" s="228" t="s">
        <v>117</v>
      </c>
      <c r="G1257" s="205"/>
      <c r="H1257" s="244">
        <v>5000</v>
      </c>
      <c r="I1257" s="244"/>
      <c r="J1257" s="244"/>
      <c r="K1257" s="244">
        <f t="shared" si="162"/>
        <v>5000</v>
      </c>
    </row>
    <row r="1258" spans="1:11" s="167" customFormat="1" x14ac:dyDescent="0.2">
      <c r="A1258" s="172" t="s">
        <v>647</v>
      </c>
      <c r="B1258" s="194" t="s">
        <v>626</v>
      </c>
      <c r="C1258" s="194">
        <v>11</v>
      </c>
      <c r="D1258" s="172" t="s">
        <v>18</v>
      </c>
      <c r="E1258" s="173">
        <v>3232</v>
      </c>
      <c r="F1258" s="228" t="s">
        <v>118</v>
      </c>
      <c r="G1258" s="205"/>
      <c r="H1258" s="244">
        <v>5000</v>
      </c>
      <c r="I1258" s="244"/>
      <c r="J1258" s="244"/>
      <c r="K1258" s="244">
        <f t="shared" si="162"/>
        <v>5000</v>
      </c>
    </row>
    <row r="1259" spans="1:11" s="243" customFormat="1" x14ac:dyDescent="0.2">
      <c r="A1259" s="172" t="s">
        <v>647</v>
      </c>
      <c r="B1259" s="194" t="s">
        <v>626</v>
      </c>
      <c r="C1259" s="194">
        <v>11</v>
      </c>
      <c r="D1259" s="172" t="s">
        <v>18</v>
      </c>
      <c r="E1259" s="173">
        <v>3233</v>
      </c>
      <c r="F1259" s="228" t="s">
        <v>119</v>
      </c>
      <c r="G1259" s="205"/>
      <c r="H1259" s="244">
        <v>20000</v>
      </c>
      <c r="I1259" s="244"/>
      <c r="J1259" s="244"/>
      <c r="K1259" s="244">
        <f t="shared" si="162"/>
        <v>20000</v>
      </c>
    </row>
    <row r="1260" spans="1:11" s="152" customFormat="1" x14ac:dyDescent="0.2">
      <c r="A1260" s="172" t="s">
        <v>647</v>
      </c>
      <c r="B1260" s="194" t="s">
        <v>626</v>
      </c>
      <c r="C1260" s="194">
        <v>11</v>
      </c>
      <c r="D1260" s="172" t="s">
        <v>18</v>
      </c>
      <c r="E1260" s="173">
        <v>3234</v>
      </c>
      <c r="F1260" s="228" t="s">
        <v>120</v>
      </c>
      <c r="G1260" s="205"/>
      <c r="H1260" s="244">
        <v>3000</v>
      </c>
      <c r="I1260" s="244"/>
      <c r="J1260" s="244"/>
      <c r="K1260" s="244">
        <f t="shared" si="162"/>
        <v>3000</v>
      </c>
    </row>
    <row r="1261" spans="1:11" s="243" customFormat="1" x14ac:dyDescent="0.2">
      <c r="A1261" s="172" t="s">
        <v>647</v>
      </c>
      <c r="B1261" s="194" t="s">
        <v>626</v>
      </c>
      <c r="C1261" s="194">
        <v>11</v>
      </c>
      <c r="D1261" s="172" t="s">
        <v>18</v>
      </c>
      <c r="E1261" s="173">
        <v>3235</v>
      </c>
      <c r="F1261" s="228" t="s">
        <v>42</v>
      </c>
      <c r="G1261" s="205"/>
      <c r="H1261" s="244">
        <v>1000</v>
      </c>
      <c r="I1261" s="244"/>
      <c r="J1261" s="244"/>
      <c r="K1261" s="244">
        <f t="shared" si="162"/>
        <v>1000</v>
      </c>
    </row>
    <row r="1262" spans="1:11" s="152" customFormat="1" x14ac:dyDescent="0.2">
      <c r="A1262" s="172" t="s">
        <v>647</v>
      </c>
      <c r="B1262" s="194" t="s">
        <v>626</v>
      </c>
      <c r="C1262" s="194">
        <v>11</v>
      </c>
      <c r="D1262" s="172" t="s">
        <v>25</v>
      </c>
      <c r="E1262" s="173">
        <v>3237</v>
      </c>
      <c r="F1262" s="228" t="s">
        <v>36</v>
      </c>
      <c r="G1262" s="205"/>
      <c r="H1262" s="244"/>
      <c r="I1262" s="244"/>
      <c r="J1262" s="244">
        <v>151300</v>
      </c>
      <c r="K1262" s="244">
        <f t="shared" si="162"/>
        <v>151300</v>
      </c>
    </row>
    <row r="1263" spans="1:11" s="243" customFormat="1" x14ac:dyDescent="0.2">
      <c r="A1263" s="172" t="s">
        <v>647</v>
      </c>
      <c r="B1263" s="194" t="s">
        <v>626</v>
      </c>
      <c r="C1263" s="194">
        <v>11</v>
      </c>
      <c r="D1263" s="172" t="s">
        <v>18</v>
      </c>
      <c r="E1263" s="173">
        <v>3237</v>
      </c>
      <c r="F1263" s="228" t="s">
        <v>36</v>
      </c>
      <c r="G1263" s="205"/>
      <c r="H1263" s="244">
        <v>400929</v>
      </c>
      <c r="I1263" s="244">
        <v>200929</v>
      </c>
      <c r="J1263" s="244"/>
      <c r="K1263" s="244">
        <f t="shared" si="162"/>
        <v>200000</v>
      </c>
    </row>
    <row r="1264" spans="1:11" s="152" customFormat="1" x14ac:dyDescent="0.2">
      <c r="A1264" s="172" t="s">
        <v>647</v>
      </c>
      <c r="B1264" s="194" t="s">
        <v>626</v>
      </c>
      <c r="C1264" s="194">
        <v>11</v>
      </c>
      <c r="D1264" s="172" t="s">
        <v>18</v>
      </c>
      <c r="E1264" s="173">
        <v>3238</v>
      </c>
      <c r="F1264" s="228" t="s">
        <v>122</v>
      </c>
      <c r="G1264" s="205"/>
      <c r="H1264" s="244">
        <v>1000</v>
      </c>
      <c r="I1264" s="244"/>
      <c r="J1264" s="244"/>
      <c r="K1264" s="244">
        <f t="shared" si="162"/>
        <v>1000</v>
      </c>
    </row>
    <row r="1265" spans="1:11" s="152" customFormat="1" x14ac:dyDescent="0.2">
      <c r="A1265" s="172" t="s">
        <v>647</v>
      </c>
      <c r="B1265" s="194" t="s">
        <v>626</v>
      </c>
      <c r="C1265" s="194">
        <v>11</v>
      </c>
      <c r="D1265" s="172" t="s">
        <v>18</v>
      </c>
      <c r="E1265" s="173">
        <v>3239</v>
      </c>
      <c r="F1265" s="228" t="s">
        <v>41</v>
      </c>
      <c r="G1265" s="205"/>
      <c r="H1265" s="244">
        <v>1000</v>
      </c>
      <c r="I1265" s="244"/>
      <c r="J1265" s="244"/>
      <c r="K1265" s="244">
        <f t="shared" si="162"/>
        <v>1000</v>
      </c>
    </row>
    <row r="1266" spans="1:11" s="243" customFormat="1" x14ac:dyDescent="0.2">
      <c r="A1266" s="170" t="s">
        <v>647</v>
      </c>
      <c r="B1266" s="195" t="s">
        <v>626</v>
      </c>
      <c r="C1266" s="195">
        <v>11</v>
      </c>
      <c r="D1266" s="170"/>
      <c r="E1266" s="171">
        <v>329</v>
      </c>
      <c r="F1266" s="230"/>
      <c r="G1266" s="198"/>
      <c r="H1266" s="158">
        <f>H1267</f>
        <v>1000</v>
      </c>
      <c r="I1266" s="158">
        <f>I1267</f>
        <v>0</v>
      </c>
      <c r="J1266" s="158">
        <f>J1267</f>
        <v>0</v>
      </c>
      <c r="K1266" s="158">
        <f t="shared" si="162"/>
        <v>1000</v>
      </c>
    </row>
    <row r="1267" spans="1:11" s="243" customFormat="1" x14ac:dyDescent="0.2">
      <c r="A1267" s="172" t="s">
        <v>647</v>
      </c>
      <c r="B1267" s="194" t="s">
        <v>626</v>
      </c>
      <c r="C1267" s="194">
        <v>11</v>
      </c>
      <c r="D1267" s="172" t="s">
        <v>18</v>
      </c>
      <c r="E1267" s="173">
        <v>3293</v>
      </c>
      <c r="F1267" s="228" t="s">
        <v>124</v>
      </c>
      <c r="G1267" s="205"/>
      <c r="H1267" s="244">
        <v>1000</v>
      </c>
      <c r="I1267" s="244"/>
      <c r="J1267" s="244"/>
      <c r="K1267" s="244">
        <f t="shared" si="162"/>
        <v>1000</v>
      </c>
    </row>
    <row r="1268" spans="1:11" s="243" customFormat="1" x14ac:dyDescent="0.2">
      <c r="A1268" s="353" t="s">
        <v>647</v>
      </c>
      <c r="B1268" s="299" t="s">
        <v>626</v>
      </c>
      <c r="C1268" s="282">
        <v>11</v>
      </c>
      <c r="D1268" s="282"/>
      <c r="E1268" s="283">
        <v>41</v>
      </c>
      <c r="F1268" s="284"/>
      <c r="G1268" s="285"/>
      <c r="H1268" s="286">
        <f>H1269</f>
        <v>0</v>
      </c>
      <c r="I1268" s="286">
        <f t="shared" ref="I1268:J1269" si="166">I1269</f>
        <v>0</v>
      </c>
      <c r="J1268" s="286">
        <f t="shared" si="166"/>
        <v>360200</v>
      </c>
      <c r="K1268" s="286">
        <f t="shared" si="162"/>
        <v>360200</v>
      </c>
    </row>
    <row r="1269" spans="1:11" s="152" customFormat="1" x14ac:dyDescent="0.2">
      <c r="A1269" s="170" t="s">
        <v>647</v>
      </c>
      <c r="B1269" s="195" t="s">
        <v>626</v>
      </c>
      <c r="C1269" s="195">
        <v>11</v>
      </c>
      <c r="D1269" s="170"/>
      <c r="E1269" s="171">
        <v>412</v>
      </c>
      <c r="F1269" s="230"/>
      <c r="G1269" s="198"/>
      <c r="H1269" s="158">
        <f>H1270</f>
        <v>0</v>
      </c>
      <c r="I1269" s="158">
        <f t="shared" si="166"/>
        <v>0</v>
      </c>
      <c r="J1269" s="158">
        <f t="shared" si="166"/>
        <v>360200</v>
      </c>
      <c r="K1269" s="158">
        <f t="shared" si="162"/>
        <v>360200</v>
      </c>
    </row>
    <row r="1270" spans="1:11" s="243" customFormat="1" x14ac:dyDescent="0.2">
      <c r="A1270" s="172" t="s">
        <v>647</v>
      </c>
      <c r="B1270" s="194" t="s">
        <v>626</v>
      </c>
      <c r="C1270" s="194">
        <v>11</v>
      </c>
      <c r="D1270" s="172" t="s">
        <v>25</v>
      </c>
      <c r="E1270" s="173">
        <v>4126</v>
      </c>
      <c r="F1270" s="228" t="s">
        <v>4</v>
      </c>
      <c r="G1270" s="205"/>
      <c r="H1270" s="244"/>
      <c r="I1270" s="244"/>
      <c r="J1270" s="244">
        <v>360200</v>
      </c>
      <c r="K1270" s="244">
        <f t="shared" si="162"/>
        <v>360200</v>
      </c>
    </row>
    <row r="1271" spans="1:11" s="243" customFormat="1" x14ac:dyDescent="0.2">
      <c r="A1271" s="353" t="s">
        <v>647</v>
      </c>
      <c r="B1271" s="299" t="s">
        <v>626</v>
      </c>
      <c r="C1271" s="282">
        <v>12</v>
      </c>
      <c r="D1271" s="282"/>
      <c r="E1271" s="283">
        <v>31</v>
      </c>
      <c r="F1271" s="284"/>
      <c r="G1271" s="285"/>
      <c r="H1271" s="286">
        <f>H1272+H1276+H1278</f>
        <v>1435000</v>
      </c>
      <c r="I1271" s="286">
        <f>I1272+I1276+I1278</f>
        <v>0</v>
      </c>
      <c r="J1271" s="286">
        <f>J1272+J1276+J1278</f>
        <v>1400</v>
      </c>
      <c r="K1271" s="286">
        <f t="shared" si="162"/>
        <v>1436400</v>
      </c>
    </row>
    <row r="1272" spans="1:11" s="243" customFormat="1" x14ac:dyDescent="0.2">
      <c r="A1272" s="170" t="s">
        <v>647</v>
      </c>
      <c r="B1272" s="195" t="s">
        <v>626</v>
      </c>
      <c r="C1272" s="195">
        <v>12</v>
      </c>
      <c r="D1272" s="170"/>
      <c r="E1272" s="171">
        <v>311</v>
      </c>
      <c r="F1272" s="230"/>
      <c r="G1272" s="198"/>
      <c r="H1272" s="158">
        <f>H1274+H1273+H1275</f>
        <v>1211000</v>
      </c>
      <c r="I1272" s="158">
        <f>I1274+I1273+I1275</f>
        <v>0</v>
      </c>
      <c r="J1272" s="158">
        <f>J1274+J1273+J1275</f>
        <v>1200</v>
      </c>
      <c r="K1272" s="158">
        <f t="shared" si="162"/>
        <v>1212200</v>
      </c>
    </row>
    <row r="1273" spans="1:11" s="243" customFormat="1" x14ac:dyDescent="0.2">
      <c r="A1273" s="172" t="s">
        <v>647</v>
      </c>
      <c r="B1273" s="194" t="s">
        <v>626</v>
      </c>
      <c r="C1273" s="194">
        <v>12</v>
      </c>
      <c r="D1273" s="172" t="s">
        <v>25</v>
      </c>
      <c r="E1273" s="173">
        <v>3111</v>
      </c>
      <c r="F1273" s="228" t="s">
        <v>19</v>
      </c>
      <c r="G1273" s="205"/>
      <c r="H1273" s="244">
        <v>10000</v>
      </c>
      <c r="I1273" s="244"/>
      <c r="J1273" s="244">
        <v>1200</v>
      </c>
      <c r="K1273" s="244">
        <f t="shared" si="162"/>
        <v>11200</v>
      </c>
    </row>
    <row r="1274" spans="1:11" s="243" customFormat="1" x14ac:dyDescent="0.2">
      <c r="A1274" s="172" t="s">
        <v>647</v>
      </c>
      <c r="B1274" s="194" t="s">
        <v>626</v>
      </c>
      <c r="C1274" s="194">
        <v>12</v>
      </c>
      <c r="D1274" s="172" t="s">
        <v>18</v>
      </c>
      <c r="E1274" s="173">
        <v>3111</v>
      </c>
      <c r="F1274" s="228" t="s">
        <v>19</v>
      </c>
      <c r="G1274" s="205"/>
      <c r="H1274" s="244">
        <v>1200000</v>
      </c>
      <c r="I1274" s="244"/>
      <c r="J1274" s="244"/>
      <c r="K1274" s="244">
        <f t="shared" si="162"/>
        <v>1200000</v>
      </c>
    </row>
    <row r="1275" spans="1:11" s="152" customFormat="1" x14ac:dyDescent="0.2">
      <c r="A1275" s="172" t="s">
        <v>647</v>
      </c>
      <c r="B1275" s="194" t="s">
        <v>626</v>
      </c>
      <c r="C1275" s="194">
        <v>12</v>
      </c>
      <c r="D1275" s="172" t="s">
        <v>18</v>
      </c>
      <c r="E1275" s="173">
        <v>3113</v>
      </c>
      <c r="F1275" s="228" t="s">
        <v>20</v>
      </c>
      <c r="G1275" s="205"/>
      <c r="H1275" s="244">
        <v>1000</v>
      </c>
      <c r="I1275" s="244"/>
      <c r="J1275" s="244"/>
      <c r="K1275" s="244">
        <f t="shared" si="162"/>
        <v>1000</v>
      </c>
    </row>
    <row r="1276" spans="1:11" s="243" customFormat="1" x14ac:dyDescent="0.2">
      <c r="A1276" s="170" t="s">
        <v>647</v>
      </c>
      <c r="B1276" s="195" t="s">
        <v>626</v>
      </c>
      <c r="C1276" s="195">
        <v>12</v>
      </c>
      <c r="D1276" s="170"/>
      <c r="E1276" s="171">
        <v>312</v>
      </c>
      <c r="F1276" s="230"/>
      <c r="G1276" s="198"/>
      <c r="H1276" s="175">
        <f>H1277</f>
        <v>24000</v>
      </c>
      <c r="I1276" s="175">
        <f>I1277</f>
        <v>0</v>
      </c>
      <c r="J1276" s="175">
        <f>J1277</f>
        <v>0</v>
      </c>
      <c r="K1276" s="175">
        <f t="shared" si="162"/>
        <v>24000</v>
      </c>
    </row>
    <row r="1277" spans="1:11" s="243" customFormat="1" x14ac:dyDescent="0.2">
      <c r="A1277" s="172" t="s">
        <v>647</v>
      </c>
      <c r="B1277" s="194" t="s">
        <v>626</v>
      </c>
      <c r="C1277" s="194">
        <v>12</v>
      </c>
      <c r="D1277" s="172" t="s">
        <v>18</v>
      </c>
      <c r="E1277" s="173">
        <v>3121</v>
      </c>
      <c r="F1277" s="226" t="s">
        <v>138</v>
      </c>
      <c r="G1277" s="220"/>
      <c r="H1277" s="244">
        <v>24000</v>
      </c>
      <c r="I1277" s="244"/>
      <c r="J1277" s="244"/>
      <c r="K1277" s="244">
        <f t="shared" si="162"/>
        <v>24000</v>
      </c>
    </row>
    <row r="1278" spans="1:11" s="243" customFormat="1" x14ac:dyDescent="0.2">
      <c r="A1278" s="170" t="s">
        <v>647</v>
      </c>
      <c r="B1278" s="195" t="s">
        <v>626</v>
      </c>
      <c r="C1278" s="195">
        <v>12</v>
      </c>
      <c r="D1278" s="170"/>
      <c r="E1278" s="171">
        <v>313</v>
      </c>
      <c r="F1278" s="230"/>
      <c r="G1278" s="198"/>
      <c r="H1278" s="158">
        <f>H1280+H1279</f>
        <v>200000</v>
      </c>
      <c r="I1278" s="158">
        <f>I1280+I1279</f>
        <v>0</v>
      </c>
      <c r="J1278" s="158">
        <f>J1280+J1279</f>
        <v>200</v>
      </c>
      <c r="K1278" s="158">
        <f t="shared" si="162"/>
        <v>200200</v>
      </c>
    </row>
    <row r="1279" spans="1:11" s="243" customFormat="1" x14ac:dyDescent="0.2">
      <c r="A1279" s="172" t="s">
        <v>647</v>
      </c>
      <c r="B1279" s="194" t="s">
        <v>626</v>
      </c>
      <c r="C1279" s="194">
        <v>12</v>
      </c>
      <c r="D1279" s="172" t="s">
        <v>25</v>
      </c>
      <c r="E1279" s="173">
        <v>3132</v>
      </c>
      <c r="F1279" s="228" t="s">
        <v>280</v>
      </c>
      <c r="G1279" s="205"/>
      <c r="H1279" s="244">
        <v>2000</v>
      </c>
      <c r="I1279" s="244"/>
      <c r="J1279" s="244">
        <v>200</v>
      </c>
      <c r="K1279" s="244">
        <f t="shared" si="162"/>
        <v>2200</v>
      </c>
    </row>
    <row r="1280" spans="1:11" s="243" customFormat="1" x14ac:dyDescent="0.2">
      <c r="A1280" s="172" t="s">
        <v>647</v>
      </c>
      <c r="B1280" s="194" t="s">
        <v>626</v>
      </c>
      <c r="C1280" s="194">
        <v>12</v>
      </c>
      <c r="D1280" s="172" t="s">
        <v>18</v>
      </c>
      <c r="E1280" s="173">
        <v>3132</v>
      </c>
      <c r="F1280" s="228" t="s">
        <v>280</v>
      </c>
      <c r="G1280" s="205"/>
      <c r="H1280" s="244">
        <v>198000</v>
      </c>
      <c r="I1280" s="244"/>
      <c r="J1280" s="244"/>
      <c r="K1280" s="244">
        <f t="shared" si="162"/>
        <v>198000</v>
      </c>
    </row>
    <row r="1281" spans="1:11" s="243" customFormat="1" x14ac:dyDescent="0.2">
      <c r="A1281" s="353" t="s">
        <v>647</v>
      </c>
      <c r="B1281" s="299" t="s">
        <v>626</v>
      </c>
      <c r="C1281" s="282">
        <v>12</v>
      </c>
      <c r="D1281" s="282"/>
      <c r="E1281" s="283">
        <v>32</v>
      </c>
      <c r="F1281" s="284"/>
      <c r="G1281" s="285"/>
      <c r="H1281" s="286">
        <f>H1282+H1286+H1289+H1301</f>
        <v>3221000</v>
      </c>
      <c r="I1281" s="286">
        <f>I1282+I1286+I1289+I1301</f>
        <v>369100</v>
      </c>
      <c r="J1281" s="286">
        <f>J1282+J1286+J1289+J1301</f>
        <v>34000</v>
      </c>
      <c r="K1281" s="286">
        <f t="shared" si="162"/>
        <v>2885900</v>
      </c>
    </row>
    <row r="1282" spans="1:11" s="243" customFormat="1" x14ac:dyDescent="0.2">
      <c r="A1282" s="170" t="s">
        <v>647</v>
      </c>
      <c r="B1282" s="195" t="s">
        <v>626</v>
      </c>
      <c r="C1282" s="195">
        <v>12</v>
      </c>
      <c r="D1282" s="170"/>
      <c r="E1282" s="171">
        <v>321</v>
      </c>
      <c r="F1282" s="230"/>
      <c r="G1282" s="198"/>
      <c r="H1282" s="158">
        <f>H1283+H1284+H1285</f>
        <v>180000</v>
      </c>
      <c r="I1282" s="158">
        <f>I1283+I1284+I1285</f>
        <v>0</v>
      </c>
      <c r="J1282" s="158">
        <f>J1283+J1284+J1285</f>
        <v>0</v>
      </c>
      <c r="K1282" s="158">
        <f t="shared" si="162"/>
        <v>180000</v>
      </c>
    </row>
    <row r="1283" spans="1:11" s="243" customFormat="1" x14ac:dyDescent="0.2">
      <c r="A1283" s="172" t="s">
        <v>647</v>
      </c>
      <c r="B1283" s="194" t="s">
        <v>626</v>
      </c>
      <c r="C1283" s="194">
        <v>12</v>
      </c>
      <c r="D1283" s="172" t="s">
        <v>18</v>
      </c>
      <c r="E1283" s="173">
        <v>3211</v>
      </c>
      <c r="F1283" s="228" t="s">
        <v>110</v>
      </c>
      <c r="G1283" s="205"/>
      <c r="H1283" s="244">
        <v>112000</v>
      </c>
      <c r="I1283" s="244"/>
      <c r="J1283" s="244"/>
      <c r="K1283" s="244">
        <f t="shared" si="162"/>
        <v>112000</v>
      </c>
    </row>
    <row r="1284" spans="1:11" s="152" customFormat="1" ht="30" x14ac:dyDescent="0.2">
      <c r="A1284" s="172" t="s">
        <v>647</v>
      </c>
      <c r="B1284" s="194" t="s">
        <v>626</v>
      </c>
      <c r="C1284" s="194">
        <v>12</v>
      </c>
      <c r="D1284" s="172" t="s">
        <v>18</v>
      </c>
      <c r="E1284" s="173">
        <v>3212</v>
      </c>
      <c r="F1284" s="228" t="s">
        <v>111</v>
      </c>
      <c r="G1284" s="205"/>
      <c r="H1284" s="244">
        <v>31000</v>
      </c>
      <c r="I1284" s="244"/>
      <c r="J1284" s="244"/>
      <c r="K1284" s="244">
        <f t="shared" si="162"/>
        <v>31000</v>
      </c>
    </row>
    <row r="1285" spans="1:11" s="223" customFormat="1" ht="15" x14ac:dyDescent="0.2">
      <c r="A1285" s="172" t="s">
        <v>647</v>
      </c>
      <c r="B1285" s="194" t="s">
        <v>626</v>
      </c>
      <c r="C1285" s="194">
        <v>12</v>
      </c>
      <c r="D1285" s="172" t="s">
        <v>18</v>
      </c>
      <c r="E1285" s="173">
        <v>3213</v>
      </c>
      <c r="F1285" s="228" t="s">
        <v>112</v>
      </c>
      <c r="G1285" s="205"/>
      <c r="H1285" s="244">
        <v>37000</v>
      </c>
      <c r="I1285" s="244"/>
      <c r="J1285" s="244"/>
      <c r="K1285" s="244">
        <f t="shared" si="162"/>
        <v>37000</v>
      </c>
    </row>
    <row r="1286" spans="1:11" s="243" customFormat="1" x14ac:dyDescent="0.2">
      <c r="A1286" s="170" t="s">
        <v>647</v>
      </c>
      <c r="B1286" s="195" t="s">
        <v>626</v>
      </c>
      <c r="C1286" s="195">
        <v>12</v>
      </c>
      <c r="D1286" s="170"/>
      <c r="E1286" s="171">
        <v>322</v>
      </c>
      <c r="F1286" s="230"/>
      <c r="G1286" s="198"/>
      <c r="H1286" s="158">
        <f>H1287+H1288</f>
        <v>33000</v>
      </c>
      <c r="I1286" s="158">
        <f>I1287+I1288</f>
        <v>0</v>
      </c>
      <c r="J1286" s="158">
        <f>J1287+J1288</f>
        <v>29000</v>
      </c>
      <c r="K1286" s="158">
        <f t="shared" si="162"/>
        <v>62000</v>
      </c>
    </row>
    <row r="1287" spans="1:11" s="243" customFormat="1" x14ac:dyDescent="0.2">
      <c r="A1287" s="172" t="s">
        <v>647</v>
      </c>
      <c r="B1287" s="194" t="s">
        <v>626</v>
      </c>
      <c r="C1287" s="194">
        <v>12</v>
      </c>
      <c r="D1287" s="172" t="s">
        <v>18</v>
      </c>
      <c r="E1287" s="173">
        <v>3221</v>
      </c>
      <c r="F1287" s="228" t="s">
        <v>146</v>
      </c>
      <c r="G1287" s="205"/>
      <c r="H1287" s="244">
        <v>14000</v>
      </c>
      <c r="I1287" s="244"/>
      <c r="J1287" s="244"/>
      <c r="K1287" s="244">
        <f t="shared" si="162"/>
        <v>14000</v>
      </c>
    </row>
    <row r="1288" spans="1:11" s="243" customFormat="1" x14ac:dyDescent="0.2">
      <c r="A1288" s="172" t="s">
        <v>647</v>
      </c>
      <c r="B1288" s="194" t="s">
        <v>626</v>
      </c>
      <c r="C1288" s="194">
        <v>12</v>
      </c>
      <c r="D1288" s="172" t="s">
        <v>18</v>
      </c>
      <c r="E1288" s="173">
        <v>3223</v>
      </c>
      <c r="F1288" s="228" t="s">
        <v>115</v>
      </c>
      <c r="G1288" s="205"/>
      <c r="H1288" s="244">
        <v>19000</v>
      </c>
      <c r="I1288" s="244"/>
      <c r="J1288" s="244">
        <v>29000</v>
      </c>
      <c r="K1288" s="244">
        <f t="shared" si="162"/>
        <v>48000</v>
      </c>
    </row>
    <row r="1289" spans="1:11" s="243" customFormat="1" x14ac:dyDescent="0.2">
      <c r="A1289" s="170" t="s">
        <v>647</v>
      </c>
      <c r="B1289" s="195" t="s">
        <v>626</v>
      </c>
      <c r="C1289" s="195">
        <v>12</v>
      </c>
      <c r="D1289" s="170"/>
      <c r="E1289" s="171">
        <v>323</v>
      </c>
      <c r="F1289" s="230"/>
      <c r="G1289" s="198"/>
      <c r="H1289" s="158">
        <f>SUM(H1290:H1300)</f>
        <v>2959000</v>
      </c>
      <c r="I1289" s="158">
        <f>SUM(I1290:I1300)</f>
        <v>369100</v>
      </c>
      <c r="J1289" s="158">
        <f>SUM(J1290:J1300)</f>
        <v>5000</v>
      </c>
      <c r="K1289" s="158">
        <f t="shared" si="162"/>
        <v>2594900</v>
      </c>
    </row>
    <row r="1290" spans="1:11" s="152" customFormat="1" x14ac:dyDescent="0.2">
      <c r="A1290" s="172" t="s">
        <v>647</v>
      </c>
      <c r="B1290" s="194" t="s">
        <v>626</v>
      </c>
      <c r="C1290" s="194">
        <v>12</v>
      </c>
      <c r="D1290" s="172" t="s">
        <v>18</v>
      </c>
      <c r="E1290" s="173">
        <v>3231</v>
      </c>
      <c r="F1290" s="228" t="s">
        <v>117</v>
      </c>
      <c r="G1290" s="205"/>
      <c r="H1290" s="244">
        <v>28000</v>
      </c>
      <c r="I1290" s="244">
        <v>12000</v>
      </c>
      <c r="J1290" s="244"/>
      <c r="K1290" s="244">
        <f t="shared" si="162"/>
        <v>16000</v>
      </c>
    </row>
    <row r="1291" spans="1:11" s="152" customFormat="1" x14ac:dyDescent="0.2">
      <c r="A1291" s="172" t="s">
        <v>647</v>
      </c>
      <c r="B1291" s="194" t="s">
        <v>626</v>
      </c>
      <c r="C1291" s="194">
        <v>12</v>
      </c>
      <c r="D1291" s="172" t="s">
        <v>18</v>
      </c>
      <c r="E1291" s="173">
        <v>3232</v>
      </c>
      <c r="F1291" s="228" t="s">
        <v>118</v>
      </c>
      <c r="G1291" s="205"/>
      <c r="H1291" s="244">
        <v>165000</v>
      </c>
      <c r="I1291" s="244">
        <v>21000</v>
      </c>
      <c r="J1291" s="244"/>
      <c r="K1291" s="244">
        <f t="shared" ref="K1291:K1354" si="167">H1291-I1291+J1291</f>
        <v>144000</v>
      </c>
    </row>
    <row r="1292" spans="1:11" s="243" customFormat="1" x14ac:dyDescent="0.2">
      <c r="A1292" s="172" t="s">
        <v>647</v>
      </c>
      <c r="B1292" s="194" t="s">
        <v>626</v>
      </c>
      <c r="C1292" s="194">
        <v>12</v>
      </c>
      <c r="D1292" s="172" t="s">
        <v>25</v>
      </c>
      <c r="E1292" s="173">
        <v>3233</v>
      </c>
      <c r="F1292" s="228" t="s">
        <v>119</v>
      </c>
      <c r="G1292" s="205"/>
      <c r="H1292" s="244">
        <v>1000</v>
      </c>
      <c r="I1292" s="244"/>
      <c r="J1292" s="244"/>
      <c r="K1292" s="244">
        <f t="shared" si="167"/>
        <v>1000</v>
      </c>
    </row>
    <row r="1293" spans="1:11" s="223" customFormat="1" ht="15" x14ac:dyDescent="0.2">
      <c r="A1293" s="172" t="s">
        <v>647</v>
      </c>
      <c r="B1293" s="194" t="s">
        <v>626</v>
      </c>
      <c r="C1293" s="194">
        <v>12</v>
      </c>
      <c r="D1293" s="172" t="s">
        <v>18</v>
      </c>
      <c r="E1293" s="173">
        <v>3233</v>
      </c>
      <c r="F1293" s="228" t="s">
        <v>119</v>
      </c>
      <c r="G1293" s="205"/>
      <c r="H1293" s="244">
        <v>694000</v>
      </c>
      <c r="I1293" s="244">
        <v>254000</v>
      </c>
      <c r="J1293" s="244"/>
      <c r="K1293" s="244">
        <f t="shared" si="167"/>
        <v>440000</v>
      </c>
    </row>
    <row r="1294" spans="1:11" ht="15" x14ac:dyDescent="0.2">
      <c r="A1294" s="172" t="s">
        <v>647</v>
      </c>
      <c r="B1294" s="194" t="s">
        <v>626</v>
      </c>
      <c r="C1294" s="194">
        <v>12</v>
      </c>
      <c r="D1294" s="172" t="s">
        <v>18</v>
      </c>
      <c r="E1294" s="173">
        <v>3234</v>
      </c>
      <c r="F1294" s="228" t="s">
        <v>120</v>
      </c>
      <c r="G1294" s="205"/>
      <c r="H1294" s="244">
        <v>3000</v>
      </c>
      <c r="I1294" s="244"/>
      <c r="J1294" s="244"/>
      <c r="K1294" s="244">
        <f t="shared" si="167"/>
        <v>3000</v>
      </c>
    </row>
    <row r="1295" spans="1:11" s="152" customFormat="1" x14ac:dyDescent="0.2">
      <c r="A1295" s="172" t="s">
        <v>647</v>
      </c>
      <c r="B1295" s="194" t="s">
        <v>626</v>
      </c>
      <c r="C1295" s="194">
        <v>12</v>
      </c>
      <c r="D1295" s="172" t="s">
        <v>18</v>
      </c>
      <c r="E1295" s="173">
        <v>3235</v>
      </c>
      <c r="F1295" s="228" t="s">
        <v>42</v>
      </c>
      <c r="G1295" s="205"/>
      <c r="H1295" s="244">
        <v>71000</v>
      </c>
      <c r="I1295" s="244"/>
      <c r="J1295" s="244"/>
      <c r="K1295" s="244">
        <f t="shared" si="167"/>
        <v>71000</v>
      </c>
    </row>
    <row r="1296" spans="1:11" s="223" customFormat="1" ht="15" x14ac:dyDescent="0.2">
      <c r="A1296" s="172" t="s">
        <v>647</v>
      </c>
      <c r="B1296" s="194" t="s">
        <v>626</v>
      </c>
      <c r="C1296" s="194">
        <v>12</v>
      </c>
      <c r="D1296" s="172" t="s">
        <v>25</v>
      </c>
      <c r="E1296" s="173">
        <v>3237</v>
      </c>
      <c r="F1296" s="228" t="s">
        <v>36</v>
      </c>
      <c r="G1296" s="205"/>
      <c r="H1296" s="244">
        <v>466000</v>
      </c>
      <c r="I1296" s="244">
        <v>23100</v>
      </c>
      <c r="J1296" s="244"/>
      <c r="K1296" s="244">
        <f t="shared" si="167"/>
        <v>442900</v>
      </c>
    </row>
    <row r="1297" spans="1:11" ht="15" x14ac:dyDescent="0.2">
      <c r="A1297" s="172" t="s">
        <v>647</v>
      </c>
      <c r="B1297" s="194" t="s">
        <v>626</v>
      </c>
      <c r="C1297" s="194">
        <v>12</v>
      </c>
      <c r="D1297" s="172" t="s">
        <v>18</v>
      </c>
      <c r="E1297" s="173">
        <v>3237</v>
      </c>
      <c r="F1297" s="228" t="s">
        <v>36</v>
      </c>
      <c r="G1297" s="205"/>
      <c r="H1297" s="244">
        <v>1459000</v>
      </c>
      <c r="I1297" s="244">
        <v>59000</v>
      </c>
      <c r="J1297" s="244"/>
      <c r="K1297" s="244">
        <f t="shared" si="167"/>
        <v>1400000</v>
      </c>
    </row>
    <row r="1298" spans="1:11" s="152" customFormat="1" x14ac:dyDescent="0.2">
      <c r="A1298" s="172" t="s">
        <v>647</v>
      </c>
      <c r="B1298" s="194" t="s">
        <v>626</v>
      </c>
      <c r="C1298" s="194">
        <v>12</v>
      </c>
      <c r="D1298" s="172" t="s">
        <v>18</v>
      </c>
      <c r="E1298" s="173">
        <v>3238</v>
      </c>
      <c r="F1298" s="228" t="s">
        <v>122</v>
      </c>
      <c r="G1298" s="205"/>
      <c r="H1298" s="244">
        <v>64000</v>
      </c>
      <c r="I1298" s="244"/>
      <c r="J1298" s="244"/>
      <c r="K1298" s="244">
        <f t="shared" si="167"/>
        <v>64000</v>
      </c>
    </row>
    <row r="1299" spans="1:11" s="223" customFormat="1" ht="15" x14ac:dyDescent="0.2">
      <c r="A1299" s="172" t="s">
        <v>647</v>
      </c>
      <c r="B1299" s="194" t="s">
        <v>626</v>
      </c>
      <c r="C1299" s="194">
        <v>12</v>
      </c>
      <c r="D1299" s="172" t="s">
        <v>25</v>
      </c>
      <c r="E1299" s="173">
        <v>3239</v>
      </c>
      <c r="F1299" s="228" t="s">
        <v>41</v>
      </c>
      <c r="G1299" s="205"/>
      <c r="H1299" s="244">
        <v>1000</v>
      </c>
      <c r="I1299" s="244"/>
      <c r="J1299" s="244"/>
      <c r="K1299" s="244">
        <f t="shared" si="167"/>
        <v>1000</v>
      </c>
    </row>
    <row r="1300" spans="1:11" ht="15" x14ac:dyDescent="0.2">
      <c r="A1300" s="172" t="s">
        <v>647</v>
      </c>
      <c r="B1300" s="194" t="s">
        <v>626</v>
      </c>
      <c r="C1300" s="194">
        <v>12</v>
      </c>
      <c r="D1300" s="172" t="s">
        <v>18</v>
      </c>
      <c r="E1300" s="173">
        <v>3239</v>
      </c>
      <c r="F1300" s="228" t="s">
        <v>41</v>
      </c>
      <c r="G1300" s="205"/>
      <c r="H1300" s="244">
        <v>7000</v>
      </c>
      <c r="I1300" s="244"/>
      <c r="J1300" s="244">
        <v>5000</v>
      </c>
      <c r="K1300" s="244">
        <f t="shared" si="167"/>
        <v>12000</v>
      </c>
    </row>
    <row r="1301" spans="1:11" s="152" customFormat="1" x14ac:dyDescent="0.2">
      <c r="A1301" s="170" t="s">
        <v>647</v>
      </c>
      <c r="B1301" s="195" t="s">
        <v>626</v>
      </c>
      <c r="C1301" s="195">
        <v>12</v>
      </c>
      <c r="D1301" s="170"/>
      <c r="E1301" s="171">
        <v>329</v>
      </c>
      <c r="F1301" s="230"/>
      <c r="G1301" s="198"/>
      <c r="H1301" s="158">
        <f>H1303+H1302</f>
        <v>49000</v>
      </c>
      <c r="I1301" s="158">
        <f>I1303+I1302</f>
        <v>0</v>
      </c>
      <c r="J1301" s="158">
        <f>J1303+J1302</f>
        <v>0</v>
      </c>
      <c r="K1301" s="158">
        <f t="shared" si="167"/>
        <v>49000</v>
      </c>
    </row>
    <row r="1302" spans="1:11" s="223" customFormat="1" ht="15" x14ac:dyDescent="0.2">
      <c r="A1302" s="172" t="s">
        <v>647</v>
      </c>
      <c r="B1302" s="194" t="s">
        <v>626</v>
      </c>
      <c r="C1302" s="194">
        <v>12</v>
      </c>
      <c r="D1302" s="172" t="s">
        <v>25</v>
      </c>
      <c r="E1302" s="173">
        <v>3293</v>
      </c>
      <c r="F1302" s="228" t="s">
        <v>124</v>
      </c>
      <c r="G1302" s="189"/>
      <c r="H1302" s="348">
        <v>3000</v>
      </c>
      <c r="I1302" s="348"/>
      <c r="J1302" s="348"/>
      <c r="K1302" s="348">
        <f t="shared" si="167"/>
        <v>3000</v>
      </c>
    </row>
    <row r="1303" spans="1:11" s="223" customFormat="1" ht="15" x14ac:dyDescent="0.2">
      <c r="A1303" s="172" t="s">
        <v>647</v>
      </c>
      <c r="B1303" s="194" t="s">
        <v>626</v>
      </c>
      <c r="C1303" s="194">
        <v>12</v>
      </c>
      <c r="D1303" s="172" t="s">
        <v>18</v>
      </c>
      <c r="E1303" s="173">
        <v>3293</v>
      </c>
      <c r="F1303" s="228" t="s">
        <v>124</v>
      </c>
      <c r="G1303" s="205"/>
      <c r="H1303" s="244">
        <v>46000</v>
      </c>
      <c r="I1303" s="244"/>
      <c r="J1303" s="244"/>
      <c r="K1303" s="244">
        <f t="shared" si="167"/>
        <v>46000</v>
      </c>
    </row>
    <row r="1304" spans="1:11" s="223" customFormat="1" x14ac:dyDescent="0.2">
      <c r="A1304" s="353" t="s">
        <v>647</v>
      </c>
      <c r="B1304" s="299" t="s">
        <v>626</v>
      </c>
      <c r="C1304" s="282">
        <v>12</v>
      </c>
      <c r="D1304" s="282"/>
      <c r="E1304" s="283">
        <v>35</v>
      </c>
      <c r="F1304" s="284"/>
      <c r="G1304" s="285"/>
      <c r="H1304" s="286">
        <f>H1305</f>
        <v>513000</v>
      </c>
      <c r="I1304" s="286">
        <f>I1305</f>
        <v>3000</v>
      </c>
      <c r="J1304" s="286">
        <f>J1305</f>
        <v>0</v>
      </c>
      <c r="K1304" s="286">
        <f t="shared" si="167"/>
        <v>510000</v>
      </c>
    </row>
    <row r="1305" spans="1:11" s="223" customFormat="1" x14ac:dyDescent="0.2">
      <c r="A1305" s="253" t="s">
        <v>647</v>
      </c>
      <c r="B1305" s="237" t="s">
        <v>626</v>
      </c>
      <c r="C1305" s="237">
        <v>12</v>
      </c>
      <c r="D1305" s="253"/>
      <c r="E1305" s="239">
        <v>351</v>
      </c>
      <c r="F1305" s="240"/>
      <c r="G1305" s="157"/>
      <c r="H1305" s="158">
        <f>SUM(H1306:H1307)</f>
        <v>513000</v>
      </c>
      <c r="I1305" s="158">
        <f>SUM(I1306:I1307)</f>
        <v>3000</v>
      </c>
      <c r="J1305" s="158">
        <f>SUM(J1306:J1307)</f>
        <v>0</v>
      </c>
      <c r="K1305" s="158">
        <f t="shared" si="167"/>
        <v>510000</v>
      </c>
    </row>
    <row r="1306" spans="1:11" s="152" customFormat="1" ht="30" x14ac:dyDescent="0.2">
      <c r="A1306" s="162" t="s">
        <v>647</v>
      </c>
      <c r="B1306" s="161" t="s">
        <v>626</v>
      </c>
      <c r="C1306" s="161">
        <v>12</v>
      </c>
      <c r="D1306" s="162" t="s">
        <v>24</v>
      </c>
      <c r="E1306" s="163">
        <v>3512</v>
      </c>
      <c r="F1306" s="226" t="s">
        <v>140</v>
      </c>
      <c r="G1306" s="241"/>
      <c r="H1306" s="244">
        <v>3000</v>
      </c>
      <c r="I1306" s="244">
        <v>3000</v>
      </c>
      <c r="J1306" s="244"/>
      <c r="K1306" s="244">
        <f t="shared" si="167"/>
        <v>0</v>
      </c>
    </row>
    <row r="1307" spans="1:11" s="223" customFormat="1" ht="30" x14ac:dyDescent="0.2">
      <c r="A1307" s="162" t="s">
        <v>647</v>
      </c>
      <c r="B1307" s="161" t="s">
        <v>626</v>
      </c>
      <c r="C1307" s="161">
        <v>12</v>
      </c>
      <c r="D1307" s="162" t="s">
        <v>27</v>
      </c>
      <c r="E1307" s="163">
        <v>3512</v>
      </c>
      <c r="F1307" s="226" t="s">
        <v>140</v>
      </c>
      <c r="G1307" s="220"/>
      <c r="H1307" s="244">
        <v>510000</v>
      </c>
      <c r="I1307" s="244"/>
      <c r="J1307" s="244"/>
      <c r="K1307" s="244">
        <f t="shared" si="167"/>
        <v>510000</v>
      </c>
    </row>
    <row r="1308" spans="1:11" x14ac:dyDescent="0.2">
      <c r="A1308" s="353" t="s">
        <v>647</v>
      </c>
      <c r="B1308" s="299" t="s">
        <v>626</v>
      </c>
      <c r="C1308" s="282">
        <v>12</v>
      </c>
      <c r="D1308" s="282"/>
      <c r="E1308" s="283">
        <v>36</v>
      </c>
      <c r="F1308" s="284"/>
      <c r="G1308" s="285"/>
      <c r="H1308" s="286">
        <f>H1309</f>
        <v>324889000</v>
      </c>
      <c r="I1308" s="286">
        <f>I1309</f>
        <v>32860570</v>
      </c>
      <c r="J1308" s="286">
        <f>J1309</f>
        <v>1666851</v>
      </c>
      <c r="K1308" s="286">
        <f t="shared" si="167"/>
        <v>293695281</v>
      </c>
    </row>
    <row r="1309" spans="1:11" s="152" customFormat="1" x14ac:dyDescent="0.2">
      <c r="A1309" s="251" t="s">
        <v>647</v>
      </c>
      <c r="B1309" s="250" t="s">
        <v>626</v>
      </c>
      <c r="C1309" s="250">
        <v>12</v>
      </c>
      <c r="D1309" s="251"/>
      <c r="E1309" s="252">
        <v>363</v>
      </c>
      <c r="F1309" s="231"/>
      <c r="G1309" s="204"/>
      <c r="H1309" s="246">
        <f>H1310+H1311+H1312+H1313</f>
        <v>324889000</v>
      </c>
      <c r="I1309" s="246">
        <f>I1310+I1311+I1312+I1313</f>
        <v>32860570</v>
      </c>
      <c r="J1309" s="246">
        <f>J1310+J1311+J1312+J1313</f>
        <v>1666851</v>
      </c>
      <c r="K1309" s="246">
        <f t="shared" si="167"/>
        <v>293695281</v>
      </c>
    </row>
    <row r="1310" spans="1:11" s="223" customFormat="1" ht="15" x14ac:dyDescent="0.2">
      <c r="A1310" s="172" t="s">
        <v>647</v>
      </c>
      <c r="B1310" s="145" t="s">
        <v>626</v>
      </c>
      <c r="C1310" s="145">
        <v>12</v>
      </c>
      <c r="D1310" s="172" t="s">
        <v>24</v>
      </c>
      <c r="E1310" s="173">
        <v>3631</v>
      </c>
      <c r="F1310" s="228" t="s">
        <v>233</v>
      </c>
      <c r="G1310" s="205"/>
      <c r="H1310" s="244">
        <v>3036000</v>
      </c>
      <c r="I1310" s="244">
        <v>610570</v>
      </c>
      <c r="J1310" s="244"/>
      <c r="K1310" s="244">
        <f t="shared" si="167"/>
        <v>2425430</v>
      </c>
    </row>
    <row r="1311" spans="1:11" s="152" customFormat="1" x14ac:dyDescent="0.2">
      <c r="A1311" s="172" t="s">
        <v>647</v>
      </c>
      <c r="B1311" s="145" t="s">
        <v>626</v>
      </c>
      <c r="C1311" s="145">
        <v>12</v>
      </c>
      <c r="D1311" s="172" t="s">
        <v>27</v>
      </c>
      <c r="E1311" s="173">
        <v>3631</v>
      </c>
      <c r="F1311" s="228" t="s">
        <v>233</v>
      </c>
      <c r="G1311" s="205"/>
      <c r="H1311" s="244">
        <v>543000</v>
      </c>
      <c r="I1311" s="244"/>
      <c r="J1311" s="244"/>
      <c r="K1311" s="244">
        <f t="shared" si="167"/>
        <v>543000</v>
      </c>
    </row>
    <row r="1312" spans="1:11" s="152" customFormat="1" x14ac:dyDescent="0.2">
      <c r="A1312" s="172" t="s">
        <v>647</v>
      </c>
      <c r="B1312" s="145" t="s">
        <v>626</v>
      </c>
      <c r="C1312" s="145">
        <v>12</v>
      </c>
      <c r="D1312" s="172" t="s">
        <v>24</v>
      </c>
      <c r="E1312" s="173">
        <v>3632</v>
      </c>
      <c r="F1312" s="228" t="s">
        <v>244</v>
      </c>
      <c r="G1312" s="205"/>
      <c r="H1312" s="340">
        <v>190736000</v>
      </c>
      <c r="I1312" s="340"/>
      <c r="J1312" s="340">
        <v>1666851</v>
      </c>
      <c r="K1312" s="340">
        <f t="shared" si="167"/>
        <v>192402851</v>
      </c>
    </row>
    <row r="1313" spans="1:11" s="152" customFormat="1" x14ac:dyDescent="0.2">
      <c r="A1313" s="172" t="s">
        <v>647</v>
      </c>
      <c r="B1313" s="145" t="s">
        <v>626</v>
      </c>
      <c r="C1313" s="145">
        <v>12</v>
      </c>
      <c r="D1313" s="172" t="s">
        <v>27</v>
      </c>
      <c r="E1313" s="173">
        <v>3632</v>
      </c>
      <c r="F1313" s="228" t="s">
        <v>244</v>
      </c>
      <c r="G1313" s="205"/>
      <c r="H1313" s="244">
        <v>130574000</v>
      </c>
      <c r="I1313" s="340">
        <v>32250000</v>
      </c>
      <c r="J1313" s="244"/>
      <c r="K1313" s="244">
        <f t="shared" si="167"/>
        <v>98324000</v>
      </c>
    </row>
    <row r="1314" spans="1:11" s="223" customFormat="1" x14ac:dyDescent="0.2">
      <c r="A1314" s="353" t="s">
        <v>647</v>
      </c>
      <c r="B1314" s="299" t="s">
        <v>626</v>
      </c>
      <c r="C1314" s="282">
        <v>12</v>
      </c>
      <c r="D1314" s="282"/>
      <c r="E1314" s="283">
        <v>37</v>
      </c>
      <c r="F1314" s="284"/>
      <c r="G1314" s="285"/>
      <c r="H1314" s="286">
        <f t="shared" ref="H1314:J1318" si="168">H1315</f>
        <v>1000</v>
      </c>
      <c r="I1314" s="286">
        <f t="shared" si="168"/>
        <v>0</v>
      </c>
      <c r="J1314" s="286">
        <f t="shared" si="168"/>
        <v>0</v>
      </c>
      <c r="K1314" s="286">
        <f t="shared" si="167"/>
        <v>1000</v>
      </c>
    </row>
    <row r="1315" spans="1:11" s="223" customFormat="1" x14ac:dyDescent="0.2">
      <c r="A1315" s="253" t="s">
        <v>647</v>
      </c>
      <c r="B1315" s="237" t="s">
        <v>626</v>
      </c>
      <c r="C1315" s="237">
        <v>12</v>
      </c>
      <c r="D1315" s="253"/>
      <c r="E1315" s="239">
        <v>372</v>
      </c>
      <c r="F1315" s="240"/>
      <c r="G1315" s="241"/>
      <c r="H1315" s="246">
        <f t="shared" si="168"/>
        <v>1000</v>
      </c>
      <c r="I1315" s="246">
        <f t="shared" si="168"/>
        <v>0</v>
      </c>
      <c r="J1315" s="246">
        <f t="shared" si="168"/>
        <v>0</v>
      </c>
      <c r="K1315" s="246">
        <f t="shared" si="167"/>
        <v>1000</v>
      </c>
    </row>
    <row r="1316" spans="1:11" s="223" customFormat="1" ht="15" x14ac:dyDescent="0.2">
      <c r="A1316" s="162" t="s">
        <v>647</v>
      </c>
      <c r="B1316" s="161" t="s">
        <v>626</v>
      </c>
      <c r="C1316" s="161">
        <v>12</v>
      </c>
      <c r="D1316" s="162" t="s">
        <v>18</v>
      </c>
      <c r="E1316" s="163">
        <v>3721</v>
      </c>
      <c r="F1316" s="226" t="s">
        <v>149</v>
      </c>
      <c r="G1316" s="220"/>
      <c r="H1316" s="244">
        <v>1000</v>
      </c>
      <c r="I1316" s="244"/>
      <c r="J1316" s="244"/>
      <c r="K1316" s="244">
        <f t="shared" si="167"/>
        <v>1000</v>
      </c>
    </row>
    <row r="1317" spans="1:11" s="152" customFormat="1" x14ac:dyDescent="0.2">
      <c r="A1317" s="353" t="s">
        <v>647</v>
      </c>
      <c r="B1317" s="299" t="s">
        <v>626</v>
      </c>
      <c r="C1317" s="282">
        <v>12</v>
      </c>
      <c r="D1317" s="282"/>
      <c r="E1317" s="283">
        <v>38</v>
      </c>
      <c r="F1317" s="284"/>
      <c r="G1317" s="285"/>
      <c r="H1317" s="286">
        <f>H1318+H1320+H1322</f>
        <v>66920000</v>
      </c>
      <c r="I1317" s="286">
        <f>I1318+I1320+I1322</f>
        <v>22784152</v>
      </c>
      <c r="J1317" s="286">
        <f>J1318+J1320+J1322</f>
        <v>1593000</v>
      </c>
      <c r="K1317" s="286">
        <f t="shared" si="167"/>
        <v>45728848</v>
      </c>
    </row>
    <row r="1318" spans="1:11" s="223" customFormat="1" x14ac:dyDescent="0.2">
      <c r="A1318" s="253" t="s">
        <v>647</v>
      </c>
      <c r="B1318" s="237" t="s">
        <v>626</v>
      </c>
      <c r="C1318" s="237">
        <v>12</v>
      </c>
      <c r="D1318" s="253"/>
      <c r="E1318" s="239">
        <v>381</v>
      </c>
      <c r="F1318" s="240"/>
      <c r="G1318" s="241"/>
      <c r="H1318" s="246">
        <f t="shared" si="168"/>
        <v>1642000</v>
      </c>
      <c r="I1318" s="246">
        <f t="shared" si="168"/>
        <v>0</v>
      </c>
      <c r="J1318" s="246">
        <f t="shared" si="168"/>
        <v>1437000</v>
      </c>
      <c r="K1318" s="246">
        <f t="shared" si="167"/>
        <v>3079000</v>
      </c>
    </row>
    <row r="1319" spans="1:11" s="152" customFormat="1" x14ac:dyDescent="0.2">
      <c r="A1319" s="162" t="s">
        <v>647</v>
      </c>
      <c r="B1319" s="161" t="s">
        <v>626</v>
      </c>
      <c r="C1319" s="161">
        <v>12</v>
      </c>
      <c r="D1319" s="162" t="s">
        <v>25</v>
      </c>
      <c r="E1319" s="163">
        <v>3811</v>
      </c>
      <c r="F1319" s="226" t="s">
        <v>141</v>
      </c>
      <c r="G1319" s="220"/>
      <c r="H1319" s="244">
        <v>1642000</v>
      </c>
      <c r="I1319" s="244"/>
      <c r="J1319" s="244">
        <v>1437000</v>
      </c>
      <c r="K1319" s="244">
        <f t="shared" si="167"/>
        <v>3079000</v>
      </c>
    </row>
    <row r="1320" spans="1:11" s="152" customFormat="1" x14ac:dyDescent="0.2">
      <c r="A1320" s="253" t="s">
        <v>647</v>
      </c>
      <c r="B1320" s="237" t="s">
        <v>626</v>
      </c>
      <c r="C1320" s="237">
        <v>12</v>
      </c>
      <c r="D1320" s="253"/>
      <c r="E1320" s="239">
        <v>382</v>
      </c>
      <c r="F1320" s="240"/>
      <c r="G1320" s="241"/>
      <c r="H1320" s="246">
        <f>SUM(H1321:H1321)</f>
        <v>52175000</v>
      </c>
      <c r="I1320" s="246">
        <f>SUM(I1321:I1321)</f>
        <v>20062152</v>
      </c>
      <c r="J1320" s="246">
        <f>SUM(J1321:J1321)</f>
        <v>0</v>
      </c>
      <c r="K1320" s="246">
        <f t="shared" si="167"/>
        <v>32112848</v>
      </c>
    </row>
    <row r="1321" spans="1:11" s="223" customFormat="1" ht="30" x14ac:dyDescent="0.2">
      <c r="A1321" s="162" t="s">
        <v>647</v>
      </c>
      <c r="B1321" s="161" t="s">
        <v>626</v>
      </c>
      <c r="C1321" s="161">
        <v>12</v>
      </c>
      <c r="D1321" s="162" t="s">
        <v>25</v>
      </c>
      <c r="E1321" s="163">
        <v>3821</v>
      </c>
      <c r="F1321" s="226" t="s">
        <v>38</v>
      </c>
      <c r="G1321" s="220"/>
      <c r="H1321" s="244">
        <v>52175000</v>
      </c>
      <c r="I1321" s="340">
        <v>20062152</v>
      </c>
      <c r="J1321" s="244"/>
      <c r="K1321" s="244">
        <f t="shared" si="167"/>
        <v>32112848</v>
      </c>
    </row>
    <row r="1322" spans="1:11" s="223" customFormat="1" x14ac:dyDescent="0.2">
      <c r="A1322" s="253" t="s">
        <v>647</v>
      </c>
      <c r="B1322" s="237" t="s">
        <v>626</v>
      </c>
      <c r="C1322" s="237">
        <v>12</v>
      </c>
      <c r="D1322" s="253"/>
      <c r="E1322" s="239">
        <v>386</v>
      </c>
      <c r="F1322" s="240"/>
      <c r="G1322" s="241"/>
      <c r="H1322" s="246">
        <f>SUM(H1323:H1324)</f>
        <v>13103000</v>
      </c>
      <c r="I1322" s="246">
        <f>SUM(I1323:I1324)</f>
        <v>2722000</v>
      </c>
      <c r="J1322" s="246">
        <f>SUM(J1323:J1324)</f>
        <v>156000</v>
      </c>
      <c r="K1322" s="246">
        <f t="shared" si="167"/>
        <v>10537000</v>
      </c>
    </row>
    <row r="1323" spans="1:11" s="152" customFormat="1" ht="45" x14ac:dyDescent="0.2">
      <c r="A1323" s="162" t="s">
        <v>647</v>
      </c>
      <c r="B1323" s="161" t="s">
        <v>626</v>
      </c>
      <c r="C1323" s="161">
        <v>12</v>
      </c>
      <c r="D1323" s="162" t="s">
        <v>24</v>
      </c>
      <c r="E1323" s="163">
        <v>3861</v>
      </c>
      <c r="F1323" s="226" t="s">
        <v>282</v>
      </c>
      <c r="G1323" s="220"/>
      <c r="H1323" s="244">
        <v>917000</v>
      </c>
      <c r="I1323" s="244"/>
      <c r="J1323" s="244">
        <v>156000</v>
      </c>
      <c r="K1323" s="244">
        <f t="shared" si="167"/>
        <v>1073000</v>
      </c>
    </row>
    <row r="1324" spans="1:11" s="223" customFormat="1" ht="45" x14ac:dyDescent="0.2">
      <c r="A1324" s="162" t="s">
        <v>647</v>
      </c>
      <c r="B1324" s="161" t="s">
        <v>626</v>
      </c>
      <c r="C1324" s="161">
        <v>12</v>
      </c>
      <c r="D1324" s="162" t="s">
        <v>27</v>
      </c>
      <c r="E1324" s="163">
        <v>3861</v>
      </c>
      <c r="F1324" s="226" t="s">
        <v>282</v>
      </c>
      <c r="G1324" s="220"/>
      <c r="H1324" s="244">
        <v>12186000</v>
      </c>
      <c r="I1324" s="244">
        <v>2722000</v>
      </c>
      <c r="J1324" s="244"/>
      <c r="K1324" s="244">
        <f t="shared" si="167"/>
        <v>9464000</v>
      </c>
    </row>
    <row r="1325" spans="1:11" s="152" customFormat="1" x14ac:dyDescent="0.2">
      <c r="A1325" s="353" t="s">
        <v>647</v>
      </c>
      <c r="B1325" s="299" t="s">
        <v>626</v>
      </c>
      <c r="C1325" s="282">
        <v>12</v>
      </c>
      <c r="D1325" s="282"/>
      <c r="E1325" s="283">
        <v>41</v>
      </c>
      <c r="F1325" s="284"/>
      <c r="G1325" s="285"/>
      <c r="H1325" s="286">
        <f>H1326</f>
        <v>66000</v>
      </c>
      <c r="I1325" s="286">
        <f>I1326</f>
        <v>0</v>
      </c>
      <c r="J1325" s="286">
        <f>J1326</f>
        <v>96000</v>
      </c>
      <c r="K1325" s="286">
        <f t="shared" si="167"/>
        <v>162000</v>
      </c>
    </row>
    <row r="1326" spans="1:11" s="223" customFormat="1" x14ac:dyDescent="0.2">
      <c r="A1326" s="170" t="s">
        <v>647</v>
      </c>
      <c r="B1326" s="195" t="s">
        <v>626</v>
      </c>
      <c r="C1326" s="195">
        <v>12</v>
      </c>
      <c r="D1326" s="170"/>
      <c r="E1326" s="171">
        <v>412</v>
      </c>
      <c r="F1326" s="230"/>
      <c r="G1326" s="198"/>
      <c r="H1326" s="175">
        <f>H1327+H1328+H1329</f>
        <v>66000</v>
      </c>
      <c r="I1326" s="175">
        <f>I1327+I1328+I1329</f>
        <v>0</v>
      </c>
      <c r="J1326" s="175">
        <f>J1327+J1328+J1329</f>
        <v>96000</v>
      </c>
      <c r="K1326" s="175">
        <f t="shared" si="167"/>
        <v>162000</v>
      </c>
    </row>
    <row r="1327" spans="1:11" s="223" customFormat="1" ht="15" x14ac:dyDescent="0.2">
      <c r="A1327" s="172" t="s">
        <v>647</v>
      </c>
      <c r="B1327" s="194" t="s">
        <v>626</v>
      </c>
      <c r="C1327" s="194">
        <v>12</v>
      </c>
      <c r="D1327" s="172" t="s">
        <v>18</v>
      </c>
      <c r="E1327" s="173">
        <v>4123</v>
      </c>
      <c r="F1327" s="228" t="s">
        <v>133</v>
      </c>
      <c r="G1327" s="205"/>
      <c r="H1327" s="244">
        <v>1000</v>
      </c>
      <c r="I1327" s="244"/>
      <c r="J1327" s="244"/>
      <c r="K1327" s="244">
        <f t="shared" si="167"/>
        <v>1000</v>
      </c>
    </row>
    <row r="1328" spans="1:11" ht="15" x14ac:dyDescent="0.2">
      <c r="A1328" s="172" t="s">
        <v>647</v>
      </c>
      <c r="B1328" s="194" t="s">
        <v>626</v>
      </c>
      <c r="C1328" s="194">
        <v>12</v>
      </c>
      <c r="D1328" s="172" t="s">
        <v>25</v>
      </c>
      <c r="E1328" s="173">
        <v>4126</v>
      </c>
      <c r="F1328" s="228" t="s">
        <v>4</v>
      </c>
      <c r="G1328" s="205"/>
      <c r="H1328" s="244">
        <v>64000</v>
      </c>
      <c r="I1328" s="244"/>
      <c r="J1328" s="244">
        <v>96000</v>
      </c>
      <c r="K1328" s="244">
        <f t="shared" si="167"/>
        <v>160000</v>
      </c>
    </row>
    <row r="1329" spans="1:11" s="166" customFormat="1" ht="15" x14ac:dyDescent="0.2">
      <c r="A1329" s="172" t="s">
        <v>647</v>
      </c>
      <c r="B1329" s="194" t="s">
        <v>626</v>
      </c>
      <c r="C1329" s="194">
        <v>12</v>
      </c>
      <c r="D1329" s="172" t="s">
        <v>18</v>
      </c>
      <c r="E1329" s="173">
        <v>4126</v>
      </c>
      <c r="F1329" s="228" t="s">
        <v>4</v>
      </c>
      <c r="G1329" s="205"/>
      <c r="H1329" s="244">
        <v>1000</v>
      </c>
      <c r="I1329" s="244"/>
      <c r="J1329" s="244"/>
      <c r="K1329" s="244">
        <f t="shared" si="167"/>
        <v>1000</v>
      </c>
    </row>
    <row r="1330" spans="1:11" s="223" customFormat="1" x14ac:dyDescent="0.2">
      <c r="A1330" s="353" t="s">
        <v>647</v>
      </c>
      <c r="B1330" s="299" t="s">
        <v>626</v>
      </c>
      <c r="C1330" s="282">
        <v>12</v>
      </c>
      <c r="D1330" s="282"/>
      <c r="E1330" s="283">
        <v>42</v>
      </c>
      <c r="F1330" s="284"/>
      <c r="G1330" s="285"/>
      <c r="H1330" s="286">
        <f>H1333+H1339+H1331+H1342</f>
        <v>8073000</v>
      </c>
      <c r="I1330" s="286">
        <f>I1333+I1339+I1331+I1342</f>
        <v>32000</v>
      </c>
      <c r="J1330" s="286">
        <f>J1333+J1339+J1331+J1342</f>
        <v>31000</v>
      </c>
      <c r="K1330" s="286">
        <f t="shared" si="167"/>
        <v>8072000</v>
      </c>
    </row>
    <row r="1331" spans="1:11" s="152" customFormat="1" x14ac:dyDescent="0.2">
      <c r="A1331" s="170" t="s">
        <v>647</v>
      </c>
      <c r="B1331" s="195" t="s">
        <v>626</v>
      </c>
      <c r="C1331" s="195">
        <v>12</v>
      </c>
      <c r="D1331" s="170"/>
      <c r="E1331" s="171">
        <v>421</v>
      </c>
      <c r="F1331" s="230"/>
      <c r="G1331" s="198"/>
      <c r="H1331" s="175">
        <f>H1332</f>
        <v>4516000</v>
      </c>
      <c r="I1331" s="175">
        <f>I1332</f>
        <v>0</v>
      </c>
      <c r="J1331" s="175">
        <f>J1332</f>
        <v>0</v>
      </c>
      <c r="K1331" s="175">
        <f t="shared" si="167"/>
        <v>4516000</v>
      </c>
    </row>
    <row r="1332" spans="1:11" s="223" customFormat="1" ht="15" x14ac:dyDescent="0.2">
      <c r="A1332" s="172" t="s">
        <v>647</v>
      </c>
      <c r="B1332" s="194" t="s">
        <v>626</v>
      </c>
      <c r="C1332" s="194">
        <v>12</v>
      </c>
      <c r="D1332" s="172" t="s">
        <v>25</v>
      </c>
      <c r="E1332" s="173">
        <v>4214</v>
      </c>
      <c r="F1332" s="228" t="s">
        <v>154</v>
      </c>
      <c r="G1332" s="189"/>
      <c r="H1332" s="244">
        <v>4516000</v>
      </c>
      <c r="I1332" s="244"/>
      <c r="J1332" s="244"/>
      <c r="K1332" s="244">
        <f t="shared" si="167"/>
        <v>4516000</v>
      </c>
    </row>
    <row r="1333" spans="1:11" s="152" customFormat="1" x14ac:dyDescent="0.2">
      <c r="A1333" s="170" t="s">
        <v>647</v>
      </c>
      <c r="B1333" s="195" t="s">
        <v>626</v>
      </c>
      <c r="C1333" s="195">
        <v>12</v>
      </c>
      <c r="D1333" s="170"/>
      <c r="E1333" s="171">
        <v>422</v>
      </c>
      <c r="F1333" s="230"/>
      <c r="G1333" s="198"/>
      <c r="H1333" s="175">
        <f>SUM(H1334:H1338)</f>
        <v>1590000</v>
      </c>
      <c r="I1333" s="175">
        <f>SUM(I1334:I1338)</f>
        <v>32000</v>
      </c>
      <c r="J1333" s="175">
        <f>SUM(J1334:J1338)</f>
        <v>31000</v>
      </c>
      <c r="K1333" s="175">
        <f t="shared" si="167"/>
        <v>1589000</v>
      </c>
    </row>
    <row r="1334" spans="1:11" s="223" customFormat="1" ht="15" x14ac:dyDescent="0.2">
      <c r="A1334" s="172" t="s">
        <v>647</v>
      </c>
      <c r="B1334" s="194" t="s">
        <v>626</v>
      </c>
      <c r="C1334" s="194">
        <v>12</v>
      </c>
      <c r="D1334" s="172" t="s">
        <v>18</v>
      </c>
      <c r="E1334" s="173">
        <v>4221</v>
      </c>
      <c r="F1334" s="228" t="s">
        <v>129</v>
      </c>
      <c r="G1334" s="205"/>
      <c r="H1334" s="244">
        <v>85000</v>
      </c>
      <c r="I1334" s="244"/>
      <c r="J1334" s="244"/>
      <c r="K1334" s="244">
        <f t="shared" si="167"/>
        <v>85000</v>
      </c>
    </row>
    <row r="1335" spans="1:11" s="223" customFormat="1" ht="15" x14ac:dyDescent="0.2">
      <c r="A1335" s="172" t="s">
        <v>647</v>
      </c>
      <c r="B1335" s="194" t="s">
        <v>626</v>
      </c>
      <c r="C1335" s="194">
        <v>12</v>
      </c>
      <c r="D1335" s="172" t="s">
        <v>25</v>
      </c>
      <c r="E1335" s="173">
        <v>4222</v>
      </c>
      <c r="F1335" s="228" t="s">
        <v>130</v>
      </c>
      <c r="G1335" s="189"/>
      <c r="H1335" s="244">
        <v>1450000</v>
      </c>
      <c r="I1335" s="244"/>
      <c r="J1335" s="244"/>
      <c r="K1335" s="244">
        <f t="shared" si="167"/>
        <v>1450000</v>
      </c>
    </row>
    <row r="1336" spans="1:11" s="152" customFormat="1" x14ac:dyDescent="0.2">
      <c r="A1336" s="172" t="s">
        <v>647</v>
      </c>
      <c r="B1336" s="194" t="s">
        <v>626</v>
      </c>
      <c r="C1336" s="194">
        <v>12</v>
      </c>
      <c r="D1336" s="172" t="s">
        <v>18</v>
      </c>
      <c r="E1336" s="173">
        <v>4222</v>
      </c>
      <c r="F1336" s="228" t="s">
        <v>130</v>
      </c>
      <c r="G1336" s="205"/>
      <c r="H1336" s="244">
        <v>50000</v>
      </c>
      <c r="I1336" s="244">
        <v>32000</v>
      </c>
      <c r="J1336" s="244"/>
      <c r="K1336" s="244">
        <f t="shared" si="167"/>
        <v>18000</v>
      </c>
    </row>
    <row r="1337" spans="1:11" s="223" customFormat="1" ht="15" x14ac:dyDescent="0.2">
      <c r="A1337" s="172" t="s">
        <v>647</v>
      </c>
      <c r="B1337" s="194" t="s">
        <v>626</v>
      </c>
      <c r="C1337" s="194">
        <v>12</v>
      </c>
      <c r="D1337" s="172" t="s">
        <v>18</v>
      </c>
      <c r="E1337" s="173">
        <v>4223</v>
      </c>
      <c r="F1337" s="226" t="s">
        <v>131</v>
      </c>
      <c r="G1337" s="220"/>
      <c r="H1337" s="244">
        <v>4000</v>
      </c>
      <c r="I1337" s="244"/>
      <c r="J1337" s="244">
        <v>31000</v>
      </c>
      <c r="K1337" s="244">
        <f t="shared" si="167"/>
        <v>35000</v>
      </c>
    </row>
    <row r="1338" spans="1:11" ht="15" x14ac:dyDescent="0.2">
      <c r="A1338" s="172" t="s">
        <v>647</v>
      </c>
      <c r="B1338" s="194" t="s">
        <v>626</v>
      </c>
      <c r="C1338" s="194">
        <v>12</v>
      </c>
      <c r="D1338" s="172" t="s">
        <v>18</v>
      </c>
      <c r="E1338" s="173">
        <v>4227</v>
      </c>
      <c r="F1338" s="228" t="s">
        <v>132</v>
      </c>
      <c r="G1338" s="205"/>
      <c r="H1338" s="244">
        <v>1000</v>
      </c>
      <c r="I1338" s="244"/>
      <c r="J1338" s="244"/>
      <c r="K1338" s="244">
        <f t="shared" si="167"/>
        <v>1000</v>
      </c>
    </row>
    <row r="1339" spans="1:11" s="152" customFormat="1" x14ac:dyDescent="0.2">
      <c r="A1339" s="170" t="s">
        <v>647</v>
      </c>
      <c r="B1339" s="195" t="s">
        <v>626</v>
      </c>
      <c r="C1339" s="195">
        <v>12</v>
      </c>
      <c r="D1339" s="170"/>
      <c r="E1339" s="171">
        <v>423</v>
      </c>
      <c r="F1339" s="230"/>
      <c r="G1339" s="198"/>
      <c r="H1339" s="175">
        <f>H1340+H1341</f>
        <v>1557000</v>
      </c>
      <c r="I1339" s="175">
        <f>I1340+I1341</f>
        <v>0</v>
      </c>
      <c r="J1339" s="175">
        <f>J1340+J1341</f>
        <v>0</v>
      </c>
      <c r="K1339" s="175">
        <f t="shared" si="167"/>
        <v>1557000</v>
      </c>
    </row>
    <row r="1340" spans="1:11" ht="15" x14ac:dyDescent="0.2">
      <c r="A1340" s="172" t="s">
        <v>647</v>
      </c>
      <c r="B1340" s="194" t="s">
        <v>626</v>
      </c>
      <c r="C1340" s="194">
        <v>12</v>
      </c>
      <c r="D1340" s="172" t="s">
        <v>18</v>
      </c>
      <c r="E1340" s="173">
        <v>4231</v>
      </c>
      <c r="F1340" s="228" t="s">
        <v>128</v>
      </c>
      <c r="G1340" s="205"/>
      <c r="H1340" s="244">
        <v>37000</v>
      </c>
      <c r="I1340" s="244"/>
      <c r="J1340" s="244"/>
      <c r="K1340" s="244">
        <f t="shared" si="167"/>
        <v>37000</v>
      </c>
    </row>
    <row r="1341" spans="1:11" s="223" customFormat="1" ht="30" x14ac:dyDescent="0.2">
      <c r="A1341" s="172" t="s">
        <v>647</v>
      </c>
      <c r="B1341" s="194" t="s">
        <v>626</v>
      </c>
      <c r="C1341" s="194">
        <v>12</v>
      </c>
      <c r="D1341" s="172" t="s">
        <v>25</v>
      </c>
      <c r="E1341" s="173">
        <v>4233</v>
      </c>
      <c r="F1341" s="228" t="s">
        <v>142</v>
      </c>
      <c r="G1341" s="189"/>
      <c r="H1341" s="244">
        <v>1520000</v>
      </c>
      <c r="I1341" s="244"/>
      <c r="J1341" s="244"/>
      <c r="K1341" s="244">
        <f t="shared" si="167"/>
        <v>1520000</v>
      </c>
    </row>
    <row r="1342" spans="1:11" s="257" customFormat="1" x14ac:dyDescent="0.2">
      <c r="A1342" s="170" t="s">
        <v>647</v>
      </c>
      <c r="B1342" s="195" t="s">
        <v>626</v>
      </c>
      <c r="C1342" s="195">
        <v>12</v>
      </c>
      <c r="D1342" s="170"/>
      <c r="E1342" s="171">
        <v>426</v>
      </c>
      <c r="F1342" s="230"/>
      <c r="G1342" s="198"/>
      <c r="H1342" s="175">
        <f>H1343</f>
        <v>410000</v>
      </c>
      <c r="I1342" s="175">
        <f>I1343</f>
        <v>0</v>
      </c>
      <c r="J1342" s="175">
        <f>J1343</f>
        <v>0</v>
      </c>
      <c r="K1342" s="175">
        <f t="shared" si="167"/>
        <v>410000</v>
      </c>
    </row>
    <row r="1343" spans="1:11" ht="15" x14ac:dyDescent="0.2">
      <c r="A1343" s="172" t="s">
        <v>647</v>
      </c>
      <c r="B1343" s="194" t="s">
        <v>626</v>
      </c>
      <c r="C1343" s="194">
        <v>12</v>
      </c>
      <c r="D1343" s="172" t="s">
        <v>25</v>
      </c>
      <c r="E1343" s="173">
        <v>4262</v>
      </c>
      <c r="F1343" s="228" t="s">
        <v>135</v>
      </c>
      <c r="G1343" s="205"/>
      <c r="H1343" s="244">
        <v>410000</v>
      </c>
      <c r="I1343" s="244"/>
      <c r="J1343" s="244"/>
      <c r="K1343" s="244">
        <f t="shared" si="167"/>
        <v>410000</v>
      </c>
    </row>
    <row r="1344" spans="1:11" s="223" customFormat="1" x14ac:dyDescent="0.2">
      <c r="A1344" s="353" t="s">
        <v>647</v>
      </c>
      <c r="B1344" s="299" t="s">
        <v>626</v>
      </c>
      <c r="C1344" s="282">
        <v>12</v>
      </c>
      <c r="D1344" s="282"/>
      <c r="E1344" s="283">
        <v>45</v>
      </c>
      <c r="F1344" s="284"/>
      <c r="G1344" s="285"/>
      <c r="H1344" s="286">
        <f>H1345+H1347</f>
        <v>376000</v>
      </c>
      <c r="I1344" s="286">
        <f>I1345+I1347</f>
        <v>0</v>
      </c>
      <c r="J1344" s="286">
        <f>J1345+J1347</f>
        <v>0</v>
      </c>
      <c r="K1344" s="286">
        <f t="shared" si="167"/>
        <v>376000</v>
      </c>
    </row>
    <row r="1345" spans="1:11" s="223" customFormat="1" x14ac:dyDescent="0.2">
      <c r="A1345" s="170" t="s">
        <v>647</v>
      </c>
      <c r="B1345" s="195" t="s">
        <v>626</v>
      </c>
      <c r="C1345" s="195">
        <v>12</v>
      </c>
      <c r="D1345" s="170"/>
      <c r="E1345" s="171">
        <v>451</v>
      </c>
      <c r="F1345" s="230"/>
      <c r="G1345" s="198"/>
      <c r="H1345" s="175">
        <f>H1346</f>
        <v>375000</v>
      </c>
      <c r="I1345" s="175">
        <f>I1346</f>
        <v>0</v>
      </c>
      <c r="J1345" s="175">
        <f>J1346</f>
        <v>0</v>
      </c>
      <c r="K1345" s="175">
        <f t="shared" si="167"/>
        <v>375000</v>
      </c>
    </row>
    <row r="1346" spans="1:11" ht="15" x14ac:dyDescent="0.2">
      <c r="A1346" s="172" t="s">
        <v>647</v>
      </c>
      <c r="B1346" s="194" t="s">
        <v>626</v>
      </c>
      <c r="C1346" s="194">
        <v>12</v>
      </c>
      <c r="D1346" s="172" t="s">
        <v>18</v>
      </c>
      <c r="E1346" s="173">
        <v>4511</v>
      </c>
      <c r="F1346" s="228" t="s">
        <v>136</v>
      </c>
      <c r="G1346" s="189"/>
      <c r="H1346" s="244">
        <v>375000</v>
      </c>
      <c r="I1346" s="244"/>
      <c r="J1346" s="244"/>
      <c r="K1346" s="244">
        <f t="shared" si="167"/>
        <v>375000</v>
      </c>
    </row>
    <row r="1347" spans="1:11" x14ac:dyDescent="0.2">
      <c r="A1347" s="170" t="s">
        <v>647</v>
      </c>
      <c r="B1347" s="195" t="s">
        <v>626</v>
      </c>
      <c r="C1347" s="195">
        <v>12</v>
      </c>
      <c r="D1347" s="170"/>
      <c r="E1347" s="171">
        <v>452</v>
      </c>
      <c r="F1347" s="230"/>
      <c r="G1347" s="198"/>
      <c r="H1347" s="175">
        <f>H1348</f>
        <v>1000</v>
      </c>
      <c r="I1347" s="175">
        <f>I1348</f>
        <v>0</v>
      </c>
      <c r="J1347" s="175">
        <f>J1348</f>
        <v>0</v>
      </c>
      <c r="K1347" s="175">
        <f t="shared" si="167"/>
        <v>1000</v>
      </c>
    </row>
    <row r="1348" spans="1:11" s="223" customFormat="1" ht="15" x14ac:dyDescent="0.2">
      <c r="A1348" s="172" t="s">
        <v>647</v>
      </c>
      <c r="B1348" s="194" t="s">
        <v>626</v>
      </c>
      <c r="C1348" s="194">
        <v>12</v>
      </c>
      <c r="D1348" s="172" t="s">
        <v>18</v>
      </c>
      <c r="E1348" s="173">
        <v>4521</v>
      </c>
      <c r="F1348" s="228" t="s">
        <v>137</v>
      </c>
      <c r="G1348" s="205"/>
      <c r="H1348" s="244">
        <v>1000</v>
      </c>
      <c r="I1348" s="244"/>
      <c r="J1348" s="244"/>
      <c r="K1348" s="244">
        <f t="shared" si="167"/>
        <v>1000</v>
      </c>
    </row>
    <row r="1349" spans="1:11" x14ac:dyDescent="0.2">
      <c r="A1349" s="353" t="s">
        <v>647</v>
      </c>
      <c r="B1349" s="299" t="s">
        <v>626</v>
      </c>
      <c r="C1349" s="282">
        <v>562</v>
      </c>
      <c r="D1349" s="282"/>
      <c r="E1349" s="283">
        <v>31</v>
      </c>
      <c r="F1349" s="284"/>
      <c r="G1349" s="285"/>
      <c r="H1349" s="286">
        <f>H1350+H1352</f>
        <v>67000</v>
      </c>
      <c r="I1349" s="286">
        <f>I1350+I1352</f>
        <v>0</v>
      </c>
      <c r="J1349" s="286">
        <f>J1350+J1352</f>
        <v>7400</v>
      </c>
      <c r="K1349" s="286">
        <f t="shared" si="167"/>
        <v>74400</v>
      </c>
    </row>
    <row r="1350" spans="1:11" x14ac:dyDescent="0.2">
      <c r="A1350" s="253" t="s">
        <v>647</v>
      </c>
      <c r="B1350" s="237" t="s">
        <v>626</v>
      </c>
      <c r="C1350" s="237">
        <v>562</v>
      </c>
      <c r="D1350" s="253"/>
      <c r="E1350" s="239">
        <v>311</v>
      </c>
      <c r="F1350" s="240"/>
      <c r="G1350" s="241"/>
      <c r="H1350" s="246">
        <f>H1351</f>
        <v>56000</v>
      </c>
      <c r="I1350" s="246">
        <f>I1351</f>
        <v>0</v>
      </c>
      <c r="J1350" s="246">
        <f>J1351</f>
        <v>6300</v>
      </c>
      <c r="K1350" s="246">
        <f t="shared" si="167"/>
        <v>62300</v>
      </c>
    </row>
    <row r="1351" spans="1:11" s="223" customFormat="1" ht="15" x14ac:dyDescent="0.2">
      <c r="A1351" s="162" t="s">
        <v>647</v>
      </c>
      <c r="B1351" s="161" t="s">
        <v>626</v>
      </c>
      <c r="C1351" s="161">
        <v>562</v>
      </c>
      <c r="D1351" s="162" t="s">
        <v>25</v>
      </c>
      <c r="E1351" s="163">
        <v>3111</v>
      </c>
      <c r="F1351" s="226" t="s">
        <v>19</v>
      </c>
      <c r="G1351" s="220"/>
      <c r="H1351" s="222">
        <v>56000</v>
      </c>
      <c r="I1351" s="222"/>
      <c r="J1351" s="222">
        <v>6300</v>
      </c>
      <c r="K1351" s="222">
        <f t="shared" si="167"/>
        <v>62300</v>
      </c>
    </row>
    <row r="1352" spans="1:11" s="223" customFormat="1" x14ac:dyDescent="0.2">
      <c r="A1352" s="253" t="s">
        <v>647</v>
      </c>
      <c r="B1352" s="237" t="s">
        <v>626</v>
      </c>
      <c r="C1352" s="237">
        <v>562</v>
      </c>
      <c r="D1352" s="253"/>
      <c r="E1352" s="239">
        <v>313</v>
      </c>
      <c r="F1352" s="240"/>
      <c r="G1352" s="241"/>
      <c r="H1352" s="246">
        <f>SUM(H1353:H1353)</f>
        <v>11000</v>
      </c>
      <c r="I1352" s="246">
        <f>SUM(I1353:I1353)</f>
        <v>0</v>
      </c>
      <c r="J1352" s="246">
        <f>SUM(J1353:J1353)</f>
        <v>1100</v>
      </c>
      <c r="K1352" s="246">
        <f t="shared" si="167"/>
        <v>12100</v>
      </c>
    </row>
    <row r="1353" spans="1:11" ht="15" x14ac:dyDescent="0.2">
      <c r="A1353" s="162" t="s">
        <v>647</v>
      </c>
      <c r="B1353" s="161" t="s">
        <v>626</v>
      </c>
      <c r="C1353" s="161">
        <v>562</v>
      </c>
      <c r="D1353" s="162" t="s">
        <v>25</v>
      </c>
      <c r="E1353" s="163">
        <v>3132</v>
      </c>
      <c r="F1353" s="226" t="s">
        <v>280</v>
      </c>
      <c r="G1353" s="220"/>
      <c r="H1353" s="221">
        <v>11000</v>
      </c>
      <c r="I1353" s="221"/>
      <c r="J1353" s="221">
        <v>1100</v>
      </c>
      <c r="K1353" s="221">
        <f t="shared" si="167"/>
        <v>12100</v>
      </c>
    </row>
    <row r="1354" spans="1:11" x14ac:dyDescent="0.2">
      <c r="A1354" s="353" t="s">
        <v>647</v>
      </c>
      <c r="B1354" s="299" t="s">
        <v>626</v>
      </c>
      <c r="C1354" s="282">
        <v>562</v>
      </c>
      <c r="D1354" s="282"/>
      <c r="E1354" s="283">
        <v>32</v>
      </c>
      <c r="F1354" s="284"/>
      <c r="G1354" s="285"/>
      <c r="H1354" s="286">
        <f>H1355+H1359</f>
        <v>2658000</v>
      </c>
      <c r="I1354" s="286">
        <f>I1355+I1359</f>
        <v>129000</v>
      </c>
      <c r="J1354" s="286">
        <f>J1355+J1359</f>
        <v>0</v>
      </c>
      <c r="K1354" s="286">
        <f t="shared" si="167"/>
        <v>2529000</v>
      </c>
    </row>
    <row r="1355" spans="1:11" s="152" customFormat="1" x14ac:dyDescent="0.2">
      <c r="A1355" s="253" t="s">
        <v>647</v>
      </c>
      <c r="B1355" s="237" t="s">
        <v>626</v>
      </c>
      <c r="C1355" s="237">
        <v>562</v>
      </c>
      <c r="D1355" s="253"/>
      <c r="E1355" s="239">
        <v>323</v>
      </c>
      <c r="F1355" s="240"/>
      <c r="G1355" s="241"/>
      <c r="H1355" s="246">
        <f>SUM(H1356:H1358)</f>
        <v>2645000</v>
      </c>
      <c r="I1355" s="246">
        <f>SUM(I1356:I1358)</f>
        <v>129000</v>
      </c>
      <c r="J1355" s="246">
        <f>SUM(J1356:J1358)</f>
        <v>0</v>
      </c>
      <c r="K1355" s="246">
        <f t="shared" ref="K1355:K1418" si="169">H1355-I1355+J1355</f>
        <v>2516000</v>
      </c>
    </row>
    <row r="1356" spans="1:11" s="166" customFormat="1" ht="15" x14ac:dyDescent="0.2">
      <c r="A1356" s="162" t="s">
        <v>647</v>
      </c>
      <c r="B1356" s="161" t="s">
        <v>626</v>
      </c>
      <c r="C1356" s="161">
        <v>562</v>
      </c>
      <c r="D1356" s="162" t="s">
        <v>25</v>
      </c>
      <c r="E1356" s="163">
        <v>3233</v>
      </c>
      <c r="F1356" s="226" t="s">
        <v>119</v>
      </c>
      <c r="G1356" s="241"/>
      <c r="H1356" s="222">
        <v>5000</v>
      </c>
      <c r="I1356" s="222"/>
      <c r="J1356" s="222"/>
      <c r="K1356" s="222">
        <f t="shared" si="169"/>
        <v>5000</v>
      </c>
    </row>
    <row r="1357" spans="1:11" s="152" customFormat="1" x14ac:dyDescent="0.2">
      <c r="A1357" s="162" t="s">
        <v>647</v>
      </c>
      <c r="B1357" s="161" t="s">
        <v>626</v>
      </c>
      <c r="C1357" s="161">
        <v>562</v>
      </c>
      <c r="D1357" s="162" t="s">
        <v>25</v>
      </c>
      <c r="E1357" s="163">
        <v>3237</v>
      </c>
      <c r="F1357" s="226" t="s">
        <v>36</v>
      </c>
      <c r="G1357" s="220"/>
      <c r="H1357" s="222">
        <v>2635000</v>
      </c>
      <c r="I1357" s="222">
        <v>129000</v>
      </c>
      <c r="J1357" s="222"/>
      <c r="K1357" s="222">
        <f t="shared" si="169"/>
        <v>2506000</v>
      </c>
    </row>
    <row r="1358" spans="1:11" s="223" customFormat="1" ht="15" x14ac:dyDescent="0.2">
      <c r="A1358" s="162" t="s">
        <v>647</v>
      </c>
      <c r="B1358" s="161" t="s">
        <v>626</v>
      </c>
      <c r="C1358" s="161">
        <v>562</v>
      </c>
      <c r="D1358" s="162" t="s">
        <v>25</v>
      </c>
      <c r="E1358" s="163">
        <v>3239</v>
      </c>
      <c r="F1358" s="226" t="s">
        <v>41</v>
      </c>
      <c r="G1358" s="220"/>
      <c r="H1358" s="222">
        <v>5000</v>
      </c>
      <c r="I1358" s="222"/>
      <c r="J1358" s="222"/>
      <c r="K1358" s="222">
        <f t="shared" si="169"/>
        <v>5000</v>
      </c>
    </row>
    <row r="1359" spans="1:11" s="166" customFormat="1" x14ac:dyDescent="0.2">
      <c r="A1359" s="253" t="s">
        <v>647</v>
      </c>
      <c r="B1359" s="237" t="s">
        <v>626</v>
      </c>
      <c r="C1359" s="237">
        <v>562</v>
      </c>
      <c r="D1359" s="253"/>
      <c r="E1359" s="239">
        <v>329</v>
      </c>
      <c r="F1359" s="240"/>
      <c r="G1359" s="241"/>
      <c r="H1359" s="246">
        <f>H1360</f>
        <v>13000</v>
      </c>
      <c r="I1359" s="246">
        <f>I1360</f>
        <v>0</v>
      </c>
      <c r="J1359" s="246">
        <f>J1360</f>
        <v>0</v>
      </c>
      <c r="K1359" s="246">
        <f t="shared" si="169"/>
        <v>13000</v>
      </c>
    </row>
    <row r="1360" spans="1:11" s="152" customFormat="1" x14ac:dyDescent="0.2">
      <c r="A1360" s="162" t="s">
        <v>647</v>
      </c>
      <c r="B1360" s="161" t="s">
        <v>626</v>
      </c>
      <c r="C1360" s="161">
        <v>562</v>
      </c>
      <c r="D1360" s="162" t="s">
        <v>25</v>
      </c>
      <c r="E1360" s="163">
        <v>3293</v>
      </c>
      <c r="F1360" s="226" t="s">
        <v>124</v>
      </c>
      <c r="G1360" s="241"/>
      <c r="H1360" s="222">
        <v>13000</v>
      </c>
      <c r="I1360" s="222"/>
      <c r="J1360" s="222"/>
      <c r="K1360" s="222">
        <f t="shared" si="169"/>
        <v>13000</v>
      </c>
    </row>
    <row r="1361" spans="1:11" s="152" customFormat="1" x14ac:dyDescent="0.2">
      <c r="A1361" s="353" t="s">
        <v>647</v>
      </c>
      <c r="B1361" s="299" t="s">
        <v>626</v>
      </c>
      <c r="C1361" s="282">
        <v>562</v>
      </c>
      <c r="D1361" s="282"/>
      <c r="E1361" s="283">
        <v>35</v>
      </c>
      <c r="F1361" s="284"/>
      <c r="G1361" s="285"/>
      <c r="H1361" s="286">
        <f>H1362</f>
        <v>5406000</v>
      </c>
      <c r="I1361" s="286">
        <f>I1362</f>
        <v>1750000</v>
      </c>
      <c r="J1361" s="286">
        <f>J1362</f>
        <v>1784000</v>
      </c>
      <c r="K1361" s="286">
        <f t="shared" si="169"/>
        <v>5440000</v>
      </c>
    </row>
    <row r="1362" spans="1:11" s="243" customFormat="1" x14ac:dyDescent="0.2">
      <c r="A1362" s="251" t="s">
        <v>647</v>
      </c>
      <c r="B1362" s="254" t="s">
        <v>626</v>
      </c>
      <c r="C1362" s="254">
        <v>562</v>
      </c>
      <c r="D1362" s="251"/>
      <c r="E1362" s="252">
        <v>353</v>
      </c>
      <c r="F1362" s="231"/>
      <c r="G1362" s="198"/>
      <c r="H1362" s="175">
        <f>SUM(H1363:H1364)</f>
        <v>5406000</v>
      </c>
      <c r="I1362" s="175">
        <f>SUM(I1363:I1364)</f>
        <v>1750000</v>
      </c>
      <c r="J1362" s="175">
        <f>SUM(J1363:J1364)</f>
        <v>1784000</v>
      </c>
      <c r="K1362" s="175">
        <f t="shared" si="169"/>
        <v>5440000</v>
      </c>
    </row>
    <row r="1363" spans="1:11" s="152" customFormat="1" ht="45" x14ac:dyDescent="0.2">
      <c r="A1363" s="172" t="s">
        <v>647</v>
      </c>
      <c r="B1363" s="194" t="s">
        <v>626</v>
      </c>
      <c r="C1363" s="194">
        <v>562</v>
      </c>
      <c r="D1363" s="172" t="s">
        <v>24</v>
      </c>
      <c r="E1363" s="173">
        <v>3531</v>
      </c>
      <c r="F1363" s="228" t="s">
        <v>662</v>
      </c>
      <c r="G1363" s="198"/>
      <c r="H1363" s="273">
        <v>2216000</v>
      </c>
      <c r="I1363" s="273"/>
      <c r="J1363" s="273">
        <v>1784000</v>
      </c>
      <c r="K1363" s="273">
        <f t="shared" si="169"/>
        <v>4000000</v>
      </c>
    </row>
    <row r="1364" spans="1:11" s="243" customFormat="1" ht="45" x14ac:dyDescent="0.2">
      <c r="A1364" s="172" t="s">
        <v>647</v>
      </c>
      <c r="B1364" s="194" t="s">
        <v>626</v>
      </c>
      <c r="C1364" s="194">
        <v>562</v>
      </c>
      <c r="D1364" s="172" t="s">
        <v>27</v>
      </c>
      <c r="E1364" s="173">
        <v>3531</v>
      </c>
      <c r="F1364" s="228" t="s">
        <v>662</v>
      </c>
      <c r="G1364" s="189"/>
      <c r="H1364" s="222">
        <v>3190000</v>
      </c>
      <c r="I1364" s="222">
        <v>1750000</v>
      </c>
      <c r="J1364" s="222"/>
      <c r="K1364" s="222">
        <f t="shared" si="169"/>
        <v>1440000</v>
      </c>
    </row>
    <row r="1365" spans="1:11" s="243" customFormat="1" x14ac:dyDescent="0.2">
      <c r="A1365" s="353" t="s">
        <v>647</v>
      </c>
      <c r="B1365" s="299" t="s">
        <v>626</v>
      </c>
      <c r="C1365" s="282">
        <v>562</v>
      </c>
      <c r="D1365" s="282"/>
      <c r="E1365" s="283">
        <v>36</v>
      </c>
      <c r="F1365" s="284"/>
      <c r="G1365" s="285"/>
      <c r="H1365" s="286">
        <f>H1366</f>
        <v>847815000</v>
      </c>
      <c r="I1365" s="286">
        <f>I1366</f>
        <v>193132000</v>
      </c>
      <c r="J1365" s="286">
        <f>J1366</f>
        <v>25475000</v>
      </c>
      <c r="K1365" s="286">
        <f t="shared" si="169"/>
        <v>680158000</v>
      </c>
    </row>
    <row r="1366" spans="1:11" s="243" customFormat="1" x14ac:dyDescent="0.2">
      <c r="A1366" s="170" t="s">
        <v>647</v>
      </c>
      <c r="B1366" s="169" t="s">
        <v>626</v>
      </c>
      <c r="C1366" s="169">
        <v>562</v>
      </c>
      <c r="D1366" s="170"/>
      <c r="E1366" s="171">
        <v>368</v>
      </c>
      <c r="F1366" s="230"/>
      <c r="G1366" s="198"/>
      <c r="H1366" s="175">
        <f>H1367+H1368+H1369+H1370</f>
        <v>847815000</v>
      </c>
      <c r="I1366" s="175">
        <f>I1367+I1368+I1369+I1370</f>
        <v>193132000</v>
      </c>
      <c r="J1366" s="175">
        <f>J1367+J1368+J1369+J1370</f>
        <v>25475000</v>
      </c>
      <c r="K1366" s="175">
        <f t="shared" si="169"/>
        <v>680158000</v>
      </c>
    </row>
    <row r="1367" spans="1:11" s="243" customFormat="1" ht="30" x14ac:dyDescent="0.2">
      <c r="A1367" s="172" t="s">
        <v>647</v>
      </c>
      <c r="B1367" s="145" t="s">
        <v>626</v>
      </c>
      <c r="C1367" s="145">
        <v>562</v>
      </c>
      <c r="D1367" s="172" t="s">
        <v>24</v>
      </c>
      <c r="E1367" s="173">
        <v>3681</v>
      </c>
      <c r="F1367" s="228" t="s">
        <v>625</v>
      </c>
      <c r="G1367" s="205"/>
      <c r="H1367" s="222">
        <v>7791000</v>
      </c>
      <c r="I1367" s="222"/>
      <c r="J1367" s="222">
        <v>4101000</v>
      </c>
      <c r="K1367" s="222">
        <f t="shared" si="169"/>
        <v>11892000</v>
      </c>
    </row>
    <row r="1368" spans="1:11" s="243" customFormat="1" ht="30" x14ac:dyDescent="0.2">
      <c r="A1368" s="172" t="s">
        <v>647</v>
      </c>
      <c r="B1368" s="145" t="s">
        <v>626</v>
      </c>
      <c r="C1368" s="145">
        <v>562</v>
      </c>
      <c r="D1368" s="172" t="s">
        <v>27</v>
      </c>
      <c r="E1368" s="173">
        <v>3681</v>
      </c>
      <c r="F1368" s="228" t="s">
        <v>625</v>
      </c>
      <c r="G1368" s="205"/>
      <c r="H1368" s="222">
        <v>3377000</v>
      </c>
      <c r="I1368" s="222"/>
      <c r="J1368" s="222">
        <v>158000</v>
      </c>
      <c r="K1368" s="222">
        <f t="shared" si="169"/>
        <v>3535000</v>
      </c>
    </row>
    <row r="1369" spans="1:11" s="243" customFormat="1" ht="30" x14ac:dyDescent="0.2">
      <c r="A1369" s="172" t="s">
        <v>647</v>
      </c>
      <c r="B1369" s="145" t="s">
        <v>626</v>
      </c>
      <c r="C1369" s="145">
        <v>562</v>
      </c>
      <c r="D1369" s="172" t="s">
        <v>24</v>
      </c>
      <c r="E1369" s="173">
        <v>3682</v>
      </c>
      <c r="F1369" s="228" t="s">
        <v>620</v>
      </c>
      <c r="G1369" s="205"/>
      <c r="H1369" s="222">
        <v>78389000</v>
      </c>
      <c r="I1369" s="222"/>
      <c r="J1369" s="222">
        <v>21216000</v>
      </c>
      <c r="K1369" s="222">
        <f t="shared" si="169"/>
        <v>99605000</v>
      </c>
    </row>
    <row r="1370" spans="1:11" s="243" customFormat="1" ht="30" x14ac:dyDescent="0.2">
      <c r="A1370" s="172" t="s">
        <v>647</v>
      </c>
      <c r="B1370" s="145" t="s">
        <v>626</v>
      </c>
      <c r="C1370" s="145">
        <v>562</v>
      </c>
      <c r="D1370" s="172" t="s">
        <v>27</v>
      </c>
      <c r="E1370" s="173">
        <v>3682</v>
      </c>
      <c r="F1370" s="228" t="s">
        <v>620</v>
      </c>
      <c r="G1370" s="205"/>
      <c r="H1370" s="222">
        <v>758258000</v>
      </c>
      <c r="I1370" s="341">
        <v>193132000</v>
      </c>
      <c r="J1370" s="222"/>
      <c r="K1370" s="222">
        <f t="shared" si="169"/>
        <v>565126000</v>
      </c>
    </row>
    <row r="1371" spans="1:11" s="243" customFormat="1" x14ac:dyDescent="0.2">
      <c r="A1371" s="353" t="s">
        <v>647</v>
      </c>
      <c r="B1371" s="299" t="s">
        <v>626</v>
      </c>
      <c r="C1371" s="282">
        <v>562</v>
      </c>
      <c r="D1371" s="282"/>
      <c r="E1371" s="283">
        <v>38</v>
      </c>
      <c r="F1371" s="284"/>
      <c r="G1371" s="285"/>
      <c r="H1371" s="286">
        <f>H1372+H1374+H1376</f>
        <v>320227000</v>
      </c>
      <c r="I1371" s="286">
        <f>I1372+I1374+I1376</f>
        <v>88017000</v>
      </c>
      <c r="J1371" s="286">
        <f>J1372+J1374+J1376</f>
        <v>20734000</v>
      </c>
      <c r="K1371" s="286">
        <f t="shared" si="169"/>
        <v>252944000</v>
      </c>
    </row>
    <row r="1372" spans="1:11" x14ac:dyDescent="0.2">
      <c r="A1372" s="170" t="s">
        <v>647</v>
      </c>
      <c r="B1372" s="195" t="s">
        <v>626</v>
      </c>
      <c r="C1372" s="195">
        <v>562</v>
      </c>
      <c r="D1372" s="170"/>
      <c r="E1372" s="171">
        <v>381</v>
      </c>
      <c r="F1372" s="230"/>
      <c r="G1372" s="198"/>
      <c r="H1372" s="175">
        <f>H1373</f>
        <v>8622000</v>
      </c>
      <c r="I1372" s="175">
        <f>I1373</f>
        <v>3731000</v>
      </c>
      <c r="J1372" s="175">
        <f>J1373</f>
        <v>0</v>
      </c>
      <c r="K1372" s="175">
        <f t="shared" si="169"/>
        <v>4891000</v>
      </c>
    </row>
    <row r="1373" spans="1:11" ht="15" x14ac:dyDescent="0.2">
      <c r="A1373" s="172" t="s">
        <v>647</v>
      </c>
      <c r="B1373" s="194" t="s">
        <v>626</v>
      </c>
      <c r="C1373" s="194">
        <v>562</v>
      </c>
      <c r="D1373" s="172" t="s">
        <v>25</v>
      </c>
      <c r="E1373" s="173">
        <v>3813</v>
      </c>
      <c r="F1373" s="228" t="s">
        <v>665</v>
      </c>
      <c r="G1373" s="205"/>
      <c r="H1373" s="222">
        <v>8622000</v>
      </c>
      <c r="I1373" s="222">
        <v>3731000</v>
      </c>
      <c r="J1373" s="222"/>
      <c r="K1373" s="222">
        <f t="shared" si="169"/>
        <v>4891000</v>
      </c>
    </row>
    <row r="1374" spans="1:11" x14ac:dyDescent="0.2">
      <c r="A1374" s="170" t="s">
        <v>647</v>
      </c>
      <c r="B1374" s="195" t="s">
        <v>626</v>
      </c>
      <c r="C1374" s="195">
        <v>562</v>
      </c>
      <c r="D1374" s="170"/>
      <c r="E1374" s="171">
        <v>382</v>
      </c>
      <c r="F1374" s="230"/>
      <c r="G1374" s="198"/>
      <c r="H1374" s="175">
        <f>H1375</f>
        <v>184508000</v>
      </c>
      <c r="I1374" s="175">
        <f>I1375</f>
        <v>38756000</v>
      </c>
      <c r="J1374" s="175">
        <f>J1375</f>
        <v>0</v>
      </c>
      <c r="K1374" s="175">
        <f t="shared" si="169"/>
        <v>145752000</v>
      </c>
    </row>
    <row r="1375" spans="1:11" s="152" customFormat="1" x14ac:dyDescent="0.2">
      <c r="A1375" s="172" t="s">
        <v>647</v>
      </c>
      <c r="B1375" s="194" t="s">
        <v>626</v>
      </c>
      <c r="C1375" s="194">
        <v>562</v>
      </c>
      <c r="D1375" s="172" t="s">
        <v>25</v>
      </c>
      <c r="E1375" s="173">
        <v>3823</v>
      </c>
      <c r="F1375" s="228" t="s">
        <v>666</v>
      </c>
      <c r="G1375" s="205"/>
      <c r="H1375" s="222">
        <v>184508000</v>
      </c>
      <c r="I1375" s="222">
        <v>38756000</v>
      </c>
      <c r="J1375" s="222"/>
      <c r="K1375" s="222">
        <f t="shared" si="169"/>
        <v>145752000</v>
      </c>
    </row>
    <row r="1376" spans="1:11" x14ac:dyDescent="0.2">
      <c r="A1376" s="251" t="s">
        <v>647</v>
      </c>
      <c r="B1376" s="254" t="s">
        <v>626</v>
      </c>
      <c r="C1376" s="254">
        <v>562</v>
      </c>
      <c r="D1376" s="251"/>
      <c r="E1376" s="252">
        <v>386</v>
      </c>
      <c r="F1376" s="231"/>
      <c r="G1376" s="204"/>
      <c r="H1376" s="255">
        <f>H1378+H1377</f>
        <v>127097000</v>
      </c>
      <c r="I1376" s="255">
        <f>I1378+I1377</f>
        <v>45530000</v>
      </c>
      <c r="J1376" s="255">
        <f>J1378+J1377</f>
        <v>20734000</v>
      </c>
      <c r="K1376" s="255">
        <f t="shared" si="169"/>
        <v>102301000</v>
      </c>
    </row>
    <row r="1377" spans="1:11" s="152" customFormat="1" x14ac:dyDescent="0.2">
      <c r="A1377" s="172" t="s">
        <v>647</v>
      </c>
      <c r="B1377" s="194" t="s">
        <v>626</v>
      </c>
      <c r="C1377" s="194">
        <v>562</v>
      </c>
      <c r="D1377" s="172" t="s">
        <v>24</v>
      </c>
      <c r="E1377" s="173">
        <v>3864</v>
      </c>
      <c r="F1377" s="228" t="s">
        <v>663</v>
      </c>
      <c r="G1377" s="205"/>
      <c r="H1377" s="273">
        <v>58342000</v>
      </c>
      <c r="I1377" s="273"/>
      <c r="J1377" s="273">
        <v>20734000</v>
      </c>
      <c r="K1377" s="273">
        <f t="shared" si="169"/>
        <v>79076000</v>
      </c>
    </row>
    <row r="1378" spans="1:11" ht="15" x14ac:dyDescent="0.2">
      <c r="A1378" s="172" t="s">
        <v>647</v>
      </c>
      <c r="B1378" s="194" t="s">
        <v>626</v>
      </c>
      <c r="C1378" s="194">
        <v>562</v>
      </c>
      <c r="D1378" s="172" t="s">
        <v>27</v>
      </c>
      <c r="E1378" s="173">
        <v>3864</v>
      </c>
      <c r="F1378" s="228" t="s">
        <v>663</v>
      </c>
      <c r="G1378" s="205"/>
      <c r="H1378" s="222">
        <v>68755000</v>
      </c>
      <c r="I1378" s="222">
        <v>45530000</v>
      </c>
      <c r="J1378" s="222"/>
      <c r="K1378" s="222">
        <f t="shared" si="169"/>
        <v>23225000</v>
      </c>
    </row>
    <row r="1379" spans="1:11" x14ac:dyDescent="0.2">
      <c r="A1379" s="353" t="s">
        <v>647</v>
      </c>
      <c r="B1379" s="299" t="s">
        <v>626</v>
      </c>
      <c r="C1379" s="282">
        <v>562</v>
      </c>
      <c r="D1379" s="282"/>
      <c r="E1379" s="283">
        <v>41</v>
      </c>
      <c r="F1379" s="284"/>
      <c r="G1379" s="285"/>
      <c r="H1379" s="286">
        <f t="shared" ref="H1379:J1380" si="170">H1380</f>
        <v>359000</v>
      </c>
      <c r="I1379" s="286">
        <f t="shared" si="170"/>
        <v>0</v>
      </c>
      <c r="J1379" s="286">
        <f t="shared" si="170"/>
        <v>542000</v>
      </c>
      <c r="K1379" s="286">
        <f t="shared" si="169"/>
        <v>901000</v>
      </c>
    </row>
    <row r="1380" spans="1:11" x14ac:dyDescent="0.2">
      <c r="A1380" s="251" t="s">
        <v>647</v>
      </c>
      <c r="B1380" s="254" t="s">
        <v>626</v>
      </c>
      <c r="C1380" s="254">
        <v>562</v>
      </c>
      <c r="D1380" s="251"/>
      <c r="E1380" s="252">
        <v>412</v>
      </c>
      <c r="F1380" s="231"/>
      <c r="G1380" s="204"/>
      <c r="H1380" s="255">
        <f t="shared" si="170"/>
        <v>359000</v>
      </c>
      <c r="I1380" s="255">
        <f t="shared" si="170"/>
        <v>0</v>
      </c>
      <c r="J1380" s="255">
        <f t="shared" si="170"/>
        <v>542000</v>
      </c>
      <c r="K1380" s="255">
        <f t="shared" si="169"/>
        <v>901000</v>
      </c>
    </row>
    <row r="1381" spans="1:11" s="152" customFormat="1" x14ac:dyDescent="0.2">
      <c r="A1381" s="172" t="s">
        <v>647</v>
      </c>
      <c r="B1381" s="194" t="s">
        <v>626</v>
      </c>
      <c r="C1381" s="194">
        <v>562</v>
      </c>
      <c r="D1381" s="172" t="s">
        <v>25</v>
      </c>
      <c r="E1381" s="173">
        <v>4126</v>
      </c>
      <c r="F1381" s="228" t="s">
        <v>4</v>
      </c>
      <c r="G1381" s="205"/>
      <c r="H1381" s="222">
        <v>359000</v>
      </c>
      <c r="I1381" s="222"/>
      <c r="J1381" s="222">
        <v>542000</v>
      </c>
      <c r="K1381" s="222">
        <f t="shared" si="169"/>
        <v>901000</v>
      </c>
    </row>
    <row r="1382" spans="1:11" x14ac:dyDescent="0.2">
      <c r="A1382" s="353" t="s">
        <v>647</v>
      </c>
      <c r="B1382" s="299" t="s">
        <v>626</v>
      </c>
      <c r="C1382" s="282">
        <v>562</v>
      </c>
      <c r="D1382" s="282"/>
      <c r="E1382" s="283">
        <v>42</v>
      </c>
      <c r="F1382" s="284"/>
      <c r="G1382" s="285"/>
      <c r="H1382" s="286">
        <f>H1383+H1385+H1387+H1389</f>
        <v>44540000</v>
      </c>
      <c r="I1382" s="286">
        <f>I1383+I1385+I1387+I1389</f>
        <v>0</v>
      </c>
      <c r="J1382" s="286">
        <f>J1383+J1385+J1387+J1389</f>
        <v>0</v>
      </c>
      <c r="K1382" s="286">
        <f t="shared" si="169"/>
        <v>44540000</v>
      </c>
    </row>
    <row r="1383" spans="1:11" s="152" customFormat="1" x14ac:dyDescent="0.2">
      <c r="A1383" s="170" t="s">
        <v>647</v>
      </c>
      <c r="B1383" s="195" t="s">
        <v>626</v>
      </c>
      <c r="C1383" s="195">
        <v>562</v>
      </c>
      <c r="D1383" s="170"/>
      <c r="E1383" s="171">
        <v>421</v>
      </c>
      <c r="F1383" s="230"/>
      <c r="G1383" s="198"/>
      <c r="H1383" s="175">
        <f>H1384</f>
        <v>25590000</v>
      </c>
      <c r="I1383" s="175">
        <f>I1384</f>
        <v>0</v>
      </c>
      <c r="J1383" s="175">
        <f>J1384</f>
        <v>0</v>
      </c>
      <c r="K1383" s="175">
        <f t="shared" si="169"/>
        <v>25590000</v>
      </c>
    </row>
    <row r="1384" spans="1:11" ht="15" x14ac:dyDescent="0.2">
      <c r="A1384" s="172" t="s">
        <v>647</v>
      </c>
      <c r="B1384" s="194" t="s">
        <v>626</v>
      </c>
      <c r="C1384" s="194">
        <v>562</v>
      </c>
      <c r="D1384" s="172" t="s">
        <v>25</v>
      </c>
      <c r="E1384" s="173">
        <v>4214</v>
      </c>
      <c r="F1384" s="228" t="s">
        <v>154</v>
      </c>
      <c r="G1384" s="189"/>
      <c r="H1384" s="222">
        <v>25590000</v>
      </c>
      <c r="I1384" s="222"/>
      <c r="J1384" s="222"/>
      <c r="K1384" s="222">
        <f t="shared" si="169"/>
        <v>25590000</v>
      </c>
    </row>
    <row r="1385" spans="1:11" x14ac:dyDescent="0.2">
      <c r="A1385" s="170" t="s">
        <v>647</v>
      </c>
      <c r="B1385" s="195" t="s">
        <v>626</v>
      </c>
      <c r="C1385" s="195">
        <v>562</v>
      </c>
      <c r="D1385" s="170"/>
      <c r="E1385" s="171">
        <v>422</v>
      </c>
      <c r="F1385" s="230"/>
      <c r="G1385" s="198"/>
      <c r="H1385" s="175">
        <f t="shared" ref="H1385:J1387" si="171">H1386</f>
        <v>8010000</v>
      </c>
      <c r="I1385" s="175">
        <f t="shared" si="171"/>
        <v>0</v>
      </c>
      <c r="J1385" s="175">
        <f t="shared" si="171"/>
        <v>0</v>
      </c>
      <c r="K1385" s="175">
        <f t="shared" si="169"/>
        <v>8010000</v>
      </c>
    </row>
    <row r="1386" spans="1:11" s="152" customFormat="1" x14ac:dyDescent="0.2">
      <c r="A1386" s="172" t="s">
        <v>647</v>
      </c>
      <c r="B1386" s="194" t="s">
        <v>626</v>
      </c>
      <c r="C1386" s="194">
        <v>562</v>
      </c>
      <c r="D1386" s="172" t="s">
        <v>25</v>
      </c>
      <c r="E1386" s="173">
        <v>4222</v>
      </c>
      <c r="F1386" s="228" t="s">
        <v>130</v>
      </c>
      <c r="G1386" s="189"/>
      <c r="H1386" s="222">
        <v>8010000</v>
      </c>
      <c r="I1386" s="222"/>
      <c r="J1386" s="222"/>
      <c r="K1386" s="222">
        <f t="shared" si="169"/>
        <v>8010000</v>
      </c>
    </row>
    <row r="1387" spans="1:11" x14ac:dyDescent="0.2">
      <c r="A1387" s="170" t="s">
        <v>647</v>
      </c>
      <c r="B1387" s="195" t="s">
        <v>626</v>
      </c>
      <c r="C1387" s="195">
        <v>562</v>
      </c>
      <c r="D1387" s="170"/>
      <c r="E1387" s="171">
        <v>423</v>
      </c>
      <c r="F1387" s="230"/>
      <c r="G1387" s="198"/>
      <c r="H1387" s="175">
        <f t="shared" si="171"/>
        <v>8640000</v>
      </c>
      <c r="I1387" s="175">
        <f t="shared" si="171"/>
        <v>0</v>
      </c>
      <c r="J1387" s="175">
        <f t="shared" si="171"/>
        <v>0</v>
      </c>
      <c r="K1387" s="175">
        <f t="shared" si="169"/>
        <v>8640000</v>
      </c>
    </row>
    <row r="1388" spans="1:11" s="152" customFormat="1" ht="30" x14ac:dyDescent="0.2">
      <c r="A1388" s="172" t="s">
        <v>647</v>
      </c>
      <c r="B1388" s="194" t="s">
        <v>626</v>
      </c>
      <c r="C1388" s="194">
        <v>562</v>
      </c>
      <c r="D1388" s="172" t="s">
        <v>25</v>
      </c>
      <c r="E1388" s="173">
        <v>4233</v>
      </c>
      <c r="F1388" s="228" t="s">
        <v>142</v>
      </c>
      <c r="G1388" s="189"/>
      <c r="H1388" s="222">
        <v>8640000</v>
      </c>
      <c r="I1388" s="222"/>
      <c r="J1388" s="222"/>
      <c r="K1388" s="222">
        <f t="shared" si="169"/>
        <v>8640000</v>
      </c>
    </row>
    <row r="1389" spans="1:11" x14ac:dyDescent="0.2">
      <c r="A1389" s="170" t="s">
        <v>647</v>
      </c>
      <c r="B1389" s="195" t="s">
        <v>626</v>
      </c>
      <c r="C1389" s="195">
        <v>562</v>
      </c>
      <c r="D1389" s="170"/>
      <c r="E1389" s="171">
        <v>426</v>
      </c>
      <c r="F1389" s="230"/>
      <c r="G1389" s="198"/>
      <c r="H1389" s="175">
        <f>H1390</f>
        <v>2300000</v>
      </c>
      <c r="I1389" s="175">
        <f>I1390</f>
        <v>0</v>
      </c>
      <c r="J1389" s="175">
        <f>J1390</f>
        <v>0</v>
      </c>
      <c r="K1389" s="175">
        <f t="shared" si="169"/>
        <v>2300000</v>
      </c>
    </row>
    <row r="1390" spans="1:11" ht="15" x14ac:dyDescent="0.2">
      <c r="A1390" s="172" t="s">
        <v>647</v>
      </c>
      <c r="B1390" s="194" t="s">
        <v>626</v>
      </c>
      <c r="C1390" s="194">
        <v>562</v>
      </c>
      <c r="D1390" s="172" t="s">
        <v>25</v>
      </c>
      <c r="E1390" s="173">
        <v>4262</v>
      </c>
      <c r="F1390" s="228" t="s">
        <v>135</v>
      </c>
      <c r="G1390" s="189"/>
      <c r="H1390" s="222">
        <v>2300000</v>
      </c>
      <c r="I1390" s="222"/>
      <c r="J1390" s="222"/>
      <c r="K1390" s="222">
        <f t="shared" si="169"/>
        <v>2300000</v>
      </c>
    </row>
    <row r="1391" spans="1:11" x14ac:dyDescent="0.2">
      <c r="A1391" s="353" t="s">
        <v>647</v>
      </c>
      <c r="B1391" s="299" t="s">
        <v>626</v>
      </c>
      <c r="C1391" s="282">
        <v>563</v>
      </c>
      <c r="D1391" s="282"/>
      <c r="E1391" s="283">
        <v>31</v>
      </c>
      <c r="F1391" s="284"/>
      <c r="G1391" s="285"/>
      <c r="H1391" s="286">
        <f>H1392+H1395+H1397</f>
        <v>8062000</v>
      </c>
      <c r="I1391" s="286">
        <f>I1392+I1395+I1397</f>
        <v>0</v>
      </c>
      <c r="J1391" s="286">
        <f>J1392+J1395+J1397</f>
        <v>0</v>
      </c>
      <c r="K1391" s="286">
        <f t="shared" si="169"/>
        <v>8062000</v>
      </c>
    </row>
    <row r="1392" spans="1:11" s="152" customFormat="1" x14ac:dyDescent="0.2">
      <c r="A1392" s="251" t="s">
        <v>647</v>
      </c>
      <c r="B1392" s="254" t="s">
        <v>626</v>
      </c>
      <c r="C1392" s="254">
        <v>563</v>
      </c>
      <c r="D1392" s="251"/>
      <c r="E1392" s="252">
        <v>311</v>
      </c>
      <c r="F1392" s="231"/>
      <c r="G1392" s="204"/>
      <c r="H1392" s="255">
        <f>H1393+H1394</f>
        <v>6805000</v>
      </c>
      <c r="I1392" s="255">
        <f>I1393+I1394</f>
        <v>0</v>
      </c>
      <c r="J1392" s="255">
        <f>J1393+J1394</f>
        <v>0</v>
      </c>
      <c r="K1392" s="255">
        <f t="shared" si="169"/>
        <v>6805000</v>
      </c>
    </row>
    <row r="1393" spans="1:11" ht="15" x14ac:dyDescent="0.2">
      <c r="A1393" s="172" t="s">
        <v>647</v>
      </c>
      <c r="B1393" s="194" t="s">
        <v>626</v>
      </c>
      <c r="C1393" s="194">
        <v>563</v>
      </c>
      <c r="D1393" s="172" t="s">
        <v>18</v>
      </c>
      <c r="E1393" s="173">
        <v>3111</v>
      </c>
      <c r="F1393" s="228" t="s">
        <v>19</v>
      </c>
      <c r="G1393" s="189"/>
      <c r="H1393" s="222">
        <v>6800000</v>
      </c>
      <c r="I1393" s="222"/>
      <c r="J1393" s="222"/>
      <c r="K1393" s="222">
        <f t="shared" si="169"/>
        <v>6800000</v>
      </c>
    </row>
    <row r="1394" spans="1:11" ht="15" x14ac:dyDescent="0.2">
      <c r="A1394" s="172" t="s">
        <v>647</v>
      </c>
      <c r="B1394" s="194" t="s">
        <v>626</v>
      </c>
      <c r="C1394" s="194">
        <v>563</v>
      </c>
      <c r="D1394" s="172" t="s">
        <v>18</v>
      </c>
      <c r="E1394" s="173">
        <v>3113</v>
      </c>
      <c r="F1394" s="228" t="s">
        <v>20</v>
      </c>
      <c r="G1394" s="189"/>
      <c r="H1394" s="222">
        <v>5000</v>
      </c>
      <c r="I1394" s="222"/>
      <c r="J1394" s="222"/>
      <c r="K1394" s="222">
        <f t="shared" si="169"/>
        <v>5000</v>
      </c>
    </row>
    <row r="1395" spans="1:11" s="152" customFormat="1" x14ac:dyDescent="0.2">
      <c r="A1395" s="170" t="s">
        <v>647</v>
      </c>
      <c r="B1395" s="195" t="s">
        <v>626</v>
      </c>
      <c r="C1395" s="195">
        <v>563</v>
      </c>
      <c r="D1395" s="170"/>
      <c r="E1395" s="171">
        <v>312</v>
      </c>
      <c r="F1395" s="230"/>
      <c r="G1395" s="198"/>
      <c r="H1395" s="175">
        <f>H1396</f>
        <v>135000</v>
      </c>
      <c r="I1395" s="175">
        <f>I1396</f>
        <v>0</v>
      </c>
      <c r="J1395" s="175">
        <f>J1396</f>
        <v>0</v>
      </c>
      <c r="K1395" s="175">
        <f t="shared" si="169"/>
        <v>135000</v>
      </c>
    </row>
    <row r="1396" spans="1:11" ht="15" x14ac:dyDescent="0.2">
      <c r="A1396" s="172" t="s">
        <v>647</v>
      </c>
      <c r="B1396" s="194" t="s">
        <v>626</v>
      </c>
      <c r="C1396" s="194">
        <v>563</v>
      </c>
      <c r="D1396" s="172" t="s">
        <v>18</v>
      </c>
      <c r="E1396" s="173">
        <v>3121</v>
      </c>
      <c r="F1396" s="226" t="s">
        <v>138</v>
      </c>
      <c r="G1396" s="164"/>
      <c r="H1396" s="222">
        <v>135000</v>
      </c>
      <c r="I1396" s="222"/>
      <c r="J1396" s="222"/>
      <c r="K1396" s="222">
        <f t="shared" si="169"/>
        <v>135000</v>
      </c>
    </row>
    <row r="1397" spans="1:11" s="152" customFormat="1" x14ac:dyDescent="0.2">
      <c r="A1397" s="170" t="s">
        <v>647</v>
      </c>
      <c r="B1397" s="195" t="s">
        <v>626</v>
      </c>
      <c r="C1397" s="195">
        <v>563</v>
      </c>
      <c r="D1397" s="170"/>
      <c r="E1397" s="171">
        <v>313</v>
      </c>
      <c r="F1397" s="230"/>
      <c r="G1397" s="198"/>
      <c r="H1397" s="175">
        <f>H1398</f>
        <v>1122000</v>
      </c>
      <c r="I1397" s="175">
        <f>I1398</f>
        <v>0</v>
      </c>
      <c r="J1397" s="175">
        <f>J1398</f>
        <v>0</v>
      </c>
      <c r="K1397" s="175">
        <f t="shared" si="169"/>
        <v>1122000</v>
      </c>
    </row>
    <row r="1398" spans="1:11" ht="15" x14ac:dyDescent="0.2">
      <c r="A1398" s="172" t="s">
        <v>647</v>
      </c>
      <c r="B1398" s="194" t="s">
        <v>626</v>
      </c>
      <c r="C1398" s="194">
        <v>563</v>
      </c>
      <c r="D1398" s="172" t="s">
        <v>18</v>
      </c>
      <c r="E1398" s="173">
        <v>3132</v>
      </c>
      <c r="F1398" s="228" t="s">
        <v>280</v>
      </c>
      <c r="G1398" s="189"/>
      <c r="H1398" s="222">
        <v>1122000</v>
      </c>
      <c r="I1398" s="222"/>
      <c r="J1398" s="222"/>
      <c r="K1398" s="222">
        <f t="shared" si="169"/>
        <v>1122000</v>
      </c>
    </row>
    <row r="1399" spans="1:11" s="152" customFormat="1" x14ac:dyDescent="0.2">
      <c r="A1399" s="353" t="s">
        <v>647</v>
      </c>
      <c r="B1399" s="299" t="s">
        <v>626</v>
      </c>
      <c r="C1399" s="282">
        <v>563</v>
      </c>
      <c r="D1399" s="282"/>
      <c r="E1399" s="283">
        <v>32</v>
      </c>
      <c r="F1399" s="284"/>
      <c r="G1399" s="285"/>
      <c r="H1399" s="286">
        <f>H1400+H1404+H1407+H1416</f>
        <v>15577000</v>
      </c>
      <c r="I1399" s="286">
        <f>I1400+I1404+I1407+I1416</f>
        <v>1893000</v>
      </c>
      <c r="J1399" s="286">
        <f>J1400+J1404+J1407+J1416</f>
        <v>196000</v>
      </c>
      <c r="K1399" s="286">
        <f t="shared" si="169"/>
        <v>13880000</v>
      </c>
    </row>
    <row r="1400" spans="1:11" s="223" customFormat="1" x14ac:dyDescent="0.2">
      <c r="A1400" s="170" t="s">
        <v>647</v>
      </c>
      <c r="B1400" s="195" t="s">
        <v>626</v>
      </c>
      <c r="C1400" s="195">
        <v>563</v>
      </c>
      <c r="D1400" s="170"/>
      <c r="E1400" s="171">
        <v>321</v>
      </c>
      <c r="F1400" s="230"/>
      <c r="G1400" s="198"/>
      <c r="H1400" s="175">
        <f>SUM(H1401:H1403)</f>
        <v>1017000</v>
      </c>
      <c r="I1400" s="175">
        <f>SUM(I1401:I1403)</f>
        <v>0</v>
      </c>
      <c r="J1400" s="175">
        <f>SUM(J1401:J1403)</f>
        <v>0</v>
      </c>
      <c r="K1400" s="175">
        <f t="shared" si="169"/>
        <v>1017000</v>
      </c>
    </row>
    <row r="1401" spans="1:11" s="152" customFormat="1" x14ac:dyDescent="0.2">
      <c r="A1401" s="172" t="s">
        <v>647</v>
      </c>
      <c r="B1401" s="194" t="s">
        <v>626</v>
      </c>
      <c r="C1401" s="194">
        <v>563</v>
      </c>
      <c r="D1401" s="172" t="s">
        <v>18</v>
      </c>
      <c r="E1401" s="173">
        <v>3211</v>
      </c>
      <c r="F1401" s="228" t="s">
        <v>110</v>
      </c>
      <c r="G1401" s="189"/>
      <c r="H1401" s="222">
        <v>632000</v>
      </c>
      <c r="I1401" s="222"/>
      <c r="J1401" s="222"/>
      <c r="K1401" s="222">
        <f t="shared" si="169"/>
        <v>632000</v>
      </c>
    </row>
    <row r="1402" spans="1:11" s="223" customFormat="1" ht="30" x14ac:dyDescent="0.2">
      <c r="A1402" s="172" t="s">
        <v>647</v>
      </c>
      <c r="B1402" s="194" t="s">
        <v>626</v>
      </c>
      <c r="C1402" s="194">
        <v>563</v>
      </c>
      <c r="D1402" s="172" t="s">
        <v>18</v>
      </c>
      <c r="E1402" s="173">
        <v>3212</v>
      </c>
      <c r="F1402" s="228" t="s">
        <v>111</v>
      </c>
      <c r="G1402" s="189"/>
      <c r="H1402" s="222">
        <v>178000</v>
      </c>
      <c r="I1402" s="222"/>
      <c r="J1402" s="222"/>
      <c r="K1402" s="222">
        <f t="shared" si="169"/>
        <v>178000</v>
      </c>
    </row>
    <row r="1403" spans="1:11" s="223" customFormat="1" ht="15" x14ac:dyDescent="0.2">
      <c r="A1403" s="172" t="s">
        <v>647</v>
      </c>
      <c r="B1403" s="194" t="s">
        <v>626</v>
      </c>
      <c r="C1403" s="194">
        <v>563</v>
      </c>
      <c r="D1403" s="172" t="s">
        <v>18</v>
      </c>
      <c r="E1403" s="173">
        <v>3213</v>
      </c>
      <c r="F1403" s="228" t="s">
        <v>112</v>
      </c>
      <c r="G1403" s="189"/>
      <c r="H1403" s="222">
        <v>207000</v>
      </c>
      <c r="I1403" s="222"/>
      <c r="J1403" s="222"/>
      <c r="K1403" s="222">
        <f t="shared" si="169"/>
        <v>207000</v>
      </c>
    </row>
    <row r="1404" spans="1:11" s="223" customFormat="1" x14ac:dyDescent="0.2">
      <c r="A1404" s="170" t="s">
        <v>647</v>
      </c>
      <c r="B1404" s="195" t="s">
        <v>626</v>
      </c>
      <c r="C1404" s="195">
        <v>563</v>
      </c>
      <c r="D1404" s="170"/>
      <c r="E1404" s="171">
        <v>322</v>
      </c>
      <c r="F1404" s="230"/>
      <c r="G1404" s="198"/>
      <c r="H1404" s="175">
        <f>SUM(H1405:H1406)</f>
        <v>183000</v>
      </c>
      <c r="I1404" s="175">
        <f>SUM(I1405:I1406)</f>
        <v>0</v>
      </c>
      <c r="J1404" s="175">
        <f>SUM(J1405:J1406)</f>
        <v>166000</v>
      </c>
      <c r="K1404" s="175">
        <f t="shared" si="169"/>
        <v>349000</v>
      </c>
    </row>
    <row r="1405" spans="1:11" s="223" customFormat="1" ht="15" x14ac:dyDescent="0.2">
      <c r="A1405" s="172" t="s">
        <v>647</v>
      </c>
      <c r="B1405" s="194" t="s">
        <v>626</v>
      </c>
      <c r="C1405" s="194">
        <v>563</v>
      </c>
      <c r="D1405" s="172" t="s">
        <v>18</v>
      </c>
      <c r="E1405" s="173">
        <v>3221</v>
      </c>
      <c r="F1405" s="228" t="s">
        <v>146</v>
      </c>
      <c r="G1405" s="189"/>
      <c r="H1405" s="222">
        <v>77000</v>
      </c>
      <c r="I1405" s="222"/>
      <c r="J1405" s="222"/>
      <c r="K1405" s="222">
        <f t="shared" si="169"/>
        <v>77000</v>
      </c>
    </row>
    <row r="1406" spans="1:11" s="223" customFormat="1" ht="15" x14ac:dyDescent="0.2">
      <c r="A1406" s="172" t="s">
        <v>647</v>
      </c>
      <c r="B1406" s="194" t="s">
        <v>626</v>
      </c>
      <c r="C1406" s="194">
        <v>563</v>
      </c>
      <c r="D1406" s="172" t="s">
        <v>18</v>
      </c>
      <c r="E1406" s="173">
        <v>3223</v>
      </c>
      <c r="F1406" s="228" t="s">
        <v>115</v>
      </c>
      <c r="G1406" s="189"/>
      <c r="H1406" s="222">
        <v>106000</v>
      </c>
      <c r="I1406" s="222"/>
      <c r="J1406" s="222">
        <v>166000</v>
      </c>
      <c r="K1406" s="222">
        <f t="shared" si="169"/>
        <v>272000</v>
      </c>
    </row>
    <row r="1407" spans="1:11" s="223" customFormat="1" x14ac:dyDescent="0.2">
      <c r="A1407" s="170" t="s">
        <v>647</v>
      </c>
      <c r="B1407" s="195" t="s">
        <v>626</v>
      </c>
      <c r="C1407" s="195">
        <v>563</v>
      </c>
      <c r="D1407" s="170"/>
      <c r="E1407" s="171">
        <v>323</v>
      </c>
      <c r="F1407" s="230"/>
      <c r="G1407" s="198"/>
      <c r="H1407" s="175">
        <f>SUM(H1408:H1415)</f>
        <v>14117000</v>
      </c>
      <c r="I1407" s="175">
        <f>SUM(I1408:I1415)</f>
        <v>1893000</v>
      </c>
      <c r="J1407" s="175">
        <f>SUM(J1408:J1415)</f>
        <v>30000</v>
      </c>
      <c r="K1407" s="175">
        <f t="shared" si="169"/>
        <v>12254000</v>
      </c>
    </row>
    <row r="1408" spans="1:11" s="223" customFormat="1" ht="15" x14ac:dyDescent="0.2">
      <c r="A1408" s="172" t="s">
        <v>647</v>
      </c>
      <c r="B1408" s="194" t="s">
        <v>626</v>
      </c>
      <c r="C1408" s="194">
        <v>563</v>
      </c>
      <c r="D1408" s="172" t="s">
        <v>18</v>
      </c>
      <c r="E1408" s="173">
        <v>3231</v>
      </c>
      <c r="F1408" s="228" t="s">
        <v>117</v>
      </c>
      <c r="G1408" s="189"/>
      <c r="H1408" s="222">
        <v>158000</v>
      </c>
      <c r="I1408" s="222">
        <v>70000</v>
      </c>
      <c r="J1408" s="222"/>
      <c r="K1408" s="222">
        <f t="shared" si="169"/>
        <v>88000</v>
      </c>
    </row>
    <row r="1409" spans="1:11" s="223" customFormat="1" ht="15" x14ac:dyDescent="0.2">
      <c r="A1409" s="172" t="s">
        <v>647</v>
      </c>
      <c r="B1409" s="194" t="s">
        <v>626</v>
      </c>
      <c r="C1409" s="194">
        <v>563</v>
      </c>
      <c r="D1409" s="172" t="s">
        <v>18</v>
      </c>
      <c r="E1409" s="173">
        <v>3232</v>
      </c>
      <c r="F1409" s="228" t="s">
        <v>118</v>
      </c>
      <c r="G1409" s="189"/>
      <c r="H1409" s="222">
        <v>936000</v>
      </c>
      <c r="I1409" s="222">
        <v>122000</v>
      </c>
      <c r="J1409" s="222"/>
      <c r="K1409" s="222">
        <f t="shared" si="169"/>
        <v>814000</v>
      </c>
    </row>
    <row r="1410" spans="1:11" s="223" customFormat="1" ht="15" x14ac:dyDescent="0.2">
      <c r="A1410" s="172" t="s">
        <v>647</v>
      </c>
      <c r="B1410" s="194" t="s">
        <v>626</v>
      </c>
      <c r="C1410" s="194">
        <v>563</v>
      </c>
      <c r="D1410" s="172" t="s">
        <v>18</v>
      </c>
      <c r="E1410" s="173">
        <v>3233</v>
      </c>
      <c r="F1410" s="228" t="s">
        <v>119</v>
      </c>
      <c r="G1410" s="189"/>
      <c r="H1410" s="222">
        <v>3934000</v>
      </c>
      <c r="I1410" s="222">
        <v>1434000</v>
      </c>
      <c r="J1410" s="222"/>
      <c r="K1410" s="222">
        <f t="shared" si="169"/>
        <v>2500000</v>
      </c>
    </row>
    <row r="1411" spans="1:11" s="223" customFormat="1" ht="15" x14ac:dyDescent="0.2">
      <c r="A1411" s="172" t="s">
        <v>647</v>
      </c>
      <c r="B1411" s="194" t="s">
        <v>626</v>
      </c>
      <c r="C1411" s="194">
        <v>563</v>
      </c>
      <c r="D1411" s="172" t="s">
        <v>18</v>
      </c>
      <c r="E1411" s="173">
        <v>3234</v>
      </c>
      <c r="F1411" s="228" t="s">
        <v>120</v>
      </c>
      <c r="G1411" s="189"/>
      <c r="H1411" s="222">
        <v>17000</v>
      </c>
      <c r="I1411" s="222"/>
      <c r="J1411" s="222"/>
      <c r="K1411" s="222">
        <f t="shared" si="169"/>
        <v>17000</v>
      </c>
    </row>
    <row r="1412" spans="1:11" s="223" customFormat="1" ht="15" x14ac:dyDescent="0.2">
      <c r="A1412" s="172" t="s">
        <v>647</v>
      </c>
      <c r="B1412" s="194" t="s">
        <v>626</v>
      </c>
      <c r="C1412" s="194">
        <v>563</v>
      </c>
      <c r="D1412" s="172" t="s">
        <v>18</v>
      </c>
      <c r="E1412" s="173">
        <v>3235</v>
      </c>
      <c r="F1412" s="228" t="s">
        <v>42</v>
      </c>
      <c r="G1412" s="189"/>
      <c r="H1412" s="222">
        <v>405000</v>
      </c>
      <c r="I1412" s="222"/>
      <c r="J1412" s="222"/>
      <c r="K1412" s="222">
        <f t="shared" si="169"/>
        <v>405000</v>
      </c>
    </row>
    <row r="1413" spans="1:11" s="223" customFormat="1" ht="15" x14ac:dyDescent="0.2">
      <c r="A1413" s="172" t="s">
        <v>647</v>
      </c>
      <c r="B1413" s="194" t="s">
        <v>626</v>
      </c>
      <c r="C1413" s="194">
        <v>563</v>
      </c>
      <c r="D1413" s="172" t="s">
        <v>18</v>
      </c>
      <c r="E1413" s="173">
        <v>3237</v>
      </c>
      <c r="F1413" s="228" t="s">
        <v>36</v>
      </c>
      <c r="G1413" s="189"/>
      <c r="H1413" s="222">
        <v>8267000</v>
      </c>
      <c r="I1413" s="222">
        <v>267000</v>
      </c>
      <c r="J1413" s="222"/>
      <c r="K1413" s="222">
        <f t="shared" si="169"/>
        <v>8000000</v>
      </c>
    </row>
    <row r="1414" spans="1:11" s="223" customFormat="1" ht="15" x14ac:dyDescent="0.2">
      <c r="A1414" s="172" t="s">
        <v>647</v>
      </c>
      <c r="B1414" s="194" t="s">
        <v>626</v>
      </c>
      <c r="C1414" s="194">
        <v>563</v>
      </c>
      <c r="D1414" s="172" t="s">
        <v>18</v>
      </c>
      <c r="E1414" s="173">
        <v>3238</v>
      </c>
      <c r="F1414" s="228" t="s">
        <v>122</v>
      </c>
      <c r="G1414" s="189"/>
      <c r="H1414" s="222">
        <v>363000</v>
      </c>
      <c r="I1414" s="222"/>
      <c r="J1414" s="222"/>
      <c r="K1414" s="222">
        <f t="shared" si="169"/>
        <v>363000</v>
      </c>
    </row>
    <row r="1415" spans="1:11" s="223" customFormat="1" ht="15" x14ac:dyDescent="0.2">
      <c r="A1415" s="172" t="s">
        <v>647</v>
      </c>
      <c r="B1415" s="194" t="s">
        <v>626</v>
      </c>
      <c r="C1415" s="194">
        <v>563</v>
      </c>
      <c r="D1415" s="172" t="s">
        <v>18</v>
      </c>
      <c r="E1415" s="173">
        <v>3239</v>
      </c>
      <c r="F1415" s="228" t="s">
        <v>41</v>
      </c>
      <c r="G1415" s="189"/>
      <c r="H1415" s="222">
        <v>37000</v>
      </c>
      <c r="I1415" s="222"/>
      <c r="J1415" s="222">
        <v>30000</v>
      </c>
      <c r="K1415" s="222">
        <f t="shared" si="169"/>
        <v>67000</v>
      </c>
    </row>
    <row r="1416" spans="1:11" s="223" customFormat="1" x14ac:dyDescent="0.2">
      <c r="A1416" s="170" t="s">
        <v>647</v>
      </c>
      <c r="B1416" s="195" t="s">
        <v>626</v>
      </c>
      <c r="C1416" s="195">
        <v>563</v>
      </c>
      <c r="D1416" s="170"/>
      <c r="E1416" s="171">
        <v>329</v>
      </c>
      <c r="F1416" s="230"/>
      <c r="G1416" s="198"/>
      <c r="H1416" s="175">
        <f>H1417</f>
        <v>260000</v>
      </c>
      <c r="I1416" s="175">
        <f>I1417</f>
        <v>0</v>
      </c>
      <c r="J1416" s="175">
        <f>J1417</f>
        <v>0</v>
      </c>
      <c r="K1416" s="175">
        <f t="shared" si="169"/>
        <v>260000</v>
      </c>
    </row>
    <row r="1417" spans="1:11" s="223" customFormat="1" ht="15" x14ac:dyDescent="0.2">
      <c r="A1417" s="172" t="s">
        <v>647</v>
      </c>
      <c r="B1417" s="194" t="s">
        <v>626</v>
      </c>
      <c r="C1417" s="194">
        <v>563</v>
      </c>
      <c r="D1417" s="172" t="s">
        <v>18</v>
      </c>
      <c r="E1417" s="173">
        <v>3293</v>
      </c>
      <c r="F1417" s="228" t="s">
        <v>124</v>
      </c>
      <c r="G1417" s="189"/>
      <c r="H1417" s="222">
        <v>260000</v>
      </c>
      <c r="I1417" s="222"/>
      <c r="J1417" s="222"/>
      <c r="K1417" s="222">
        <f t="shared" si="169"/>
        <v>260000</v>
      </c>
    </row>
    <row r="1418" spans="1:11" s="223" customFormat="1" x14ac:dyDescent="0.2">
      <c r="A1418" s="353" t="s">
        <v>647</v>
      </c>
      <c r="B1418" s="299" t="s">
        <v>626</v>
      </c>
      <c r="C1418" s="282">
        <v>563</v>
      </c>
      <c r="D1418" s="282"/>
      <c r="E1418" s="283">
        <v>36</v>
      </c>
      <c r="F1418" s="284"/>
      <c r="G1418" s="285"/>
      <c r="H1418" s="286">
        <f>H1419</f>
        <v>1101324000</v>
      </c>
      <c r="I1418" s="286">
        <f>I1419</f>
        <v>72199413</v>
      </c>
      <c r="J1418" s="286">
        <f>J1419</f>
        <v>0</v>
      </c>
      <c r="K1418" s="286">
        <f t="shared" si="169"/>
        <v>1029124587</v>
      </c>
    </row>
    <row r="1419" spans="1:11" s="223" customFormat="1" x14ac:dyDescent="0.2">
      <c r="A1419" s="170" t="s">
        <v>647</v>
      </c>
      <c r="B1419" s="169" t="s">
        <v>626</v>
      </c>
      <c r="C1419" s="169">
        <v>563</v>
      </c>
      <c r="D1419" s="170"/>
      <c r="E1419" s="171">
        <v>368</v>
      </c>
      <c r="F1419" s="230"/>
      <c r="G1419" s="198"/>
      <c r="H1419" s="175">
        <f>SUM(H1420:H1421)</f>
        <v>1101324000</v>
      </c>
      <c r="I1419" s="175">
        <f>SUM(I1420:I1421)</f>
        <v>72199413</v>
      </c>
      <c r="J1419" s="175">
        <f>SUM(J1420:J1421)</f>
        <v>0</v>
      </c>
      <c r="K1419" s="175">
        <f t="shared" ref="K1419:K1482" si="172">H1419-I1419+J1419</f>
        <v>1029124587</v>
      </c>
    </row>
    <row r="1420" spans="1:11" s="223" customFormat="1" ht="30" x14ac:dyDescent="0.2">
      <c r="A1420" s="172" t="s">
        <v>647</v>
      </c>
      <c r="B1420" s="145" t="s">
        <v>626</v>
      </c>
      <c r="C1420" s="145">
        <v>563</v>
      </c>
      <c r="D1420" s="172" t="s">
        <v>24</v>
      </c>
      <c r="E1420" s="173">
        <v>3681</v>
      </c>
      <c r="F1420" s="228" t="s">
        <v>625</v>
      </c>
      <c r="G1420" s="189"/>
      <c r="H1420" s="222">
        <v>10200000</v>
      </c>
      <c r="I1420" s="222">
        <v>5824235</v>
      </c>
      <c r="J1420" s="222"/>
      <c r="K1420" s="222">
        <f t="shared" si="172"/>
        <v>4375765</v>
      </c>
    </row>
    <row r="1421" spans="1:11" s="223" customFormat="1" ht="30" x14ac:dyDescent="0.2">
      <c r="A1421" s="172" t="s">
        <v>647</v>
      </c>
      <c r="B1421" s="145" t="s">
        <v>626</v>
      </c>
      <c r="C1421" s="145">
        <v>563</v>
      </c>
      <c r="D1421" s="172" t="s">
        <v>24</v>
      </c>
      <c r="E1421" s="173">
        <v>3682</v>
      </c>
      <c r="F1421" s="228" t="s">
        <v>620</v>
      </c>
      <c r="G1421" s="205"/>
      <c r="H1421" s="222">
        <v>1091124000</v>
      </c>
      <c r="I1421" s="222">
        <v>66375178</v>
      </c>
      <c r="J1421" s="222"/>
      <c r="K1421" s="222">
        <f t="shared" si="172"/>
        <v>1024748822</v>
      </c>
    </row>
    <row r="1422" spans="1:11" s="223" customFormat="1" x14ac:dyDescent="0.2">
      <c r="A1422" s="353" t="s">
        <v>647</v>
      </c>
      <c r="B1422" s="299" t="s">
        <v>626</v>
      </c>
      <c r="C1422" s="282">
        <v>563</v>
      </c>
      <c r="D1422" s="282"/>
      <c r="E1422" s="283">
        <v>37</v>
      </c>
      <c r="F1422" s="284"/>
      <c r="G1422" s="285"/>
      <c r="H1422" s="286">
        <f t="shared" ref="H1422:J1423" si="173">H1423</f>
        <v>5000</v>
      </c>
      <c r="I1422" s="286">
        <f t="shared" si="173"/>
        <v>0</v>
      </c>
      <c r="J1422" s="286">
        <f t="shared" si="173"/>
        <v>0</v>
      </c>
      <c r="K1422" s="286">
        <f t="shared" si="172"/>
        <v>5000</v>
      </c>
    </row>
    <row r="1423" spans="1:11" s="223" customFormat="1" x14ac:dyDescent="0.2">
      <c r="A1423" s="170" t="s">
        <v>647</v>
      </c>
      <c r="B1423" s="195" t="s">
        <v>626</v>
      </c>
      <c r="C1423" s="195">
        <v>563</v>
      </c>
      <c r="D1423" s="170"/>
      <c r="E1423" s="171">
        <v>372</v>
      </c>
      <c r="F1423" s="230"/>
      <c r="G1423" s="198"/>
      <c r="H1423" s="175">
        <f t="shared" si="173"/>
        <v>5000</v>
      </c>
      <c r="I1423" s="175">
        <f t="shared" si="173"/>
        <v>0</v>
      </c>
      <c r="J1423" s="175">
        <f t="shared" si="173"/>
        <v>0</v>
      </c>
      <c r="K1423" s="175">
        <f t="shared" si="172"/>
        <v>5000</v>
      </c>
    </row>
    <row r="1424" spans="1:11" s="223" customFormat="1" ht="15" x14ac:dyDescent="0.2">
      <c r="A1424" s="172" t="s">
        <v>647</v>
      </c>
      <c r="B1424" s="194" t="s">
        <v>626</v>
      </c>
      <c r="C1424" s="194">
        <v>563</v>
      </c>
      <c r="D1424" s="172" t="s">
        <v>18</v>
      </c>
      <c r="E1424" s="173">
        <v>3721</v>
      </c>
      <c r="F1424" s="228" t="s">
        <v>149</v>
      </c>
      <c r="G1424" s="189"/>
      <c r="H1424" s="222">
        <v>5000</v>
      </c>
      <c r="I1424" s="222"/>
      <c r="J1424" s="222"/>
      <c r="K1424" s="222">
        <f t="shared" si="172"/>
        <v>5000</v>
      </c>
    </row>
    <row r="1425" spans="1:11" s="223" customFormat="1" x14ac:dyDescent="0.2">
      <c r="A1425" s="353" t="s">
        <v>647</v>
      </c>
      <c r="B1425" s="299" t="s">
        <v>626</v>
      </c>
      <c r="C1425" s="282">
        <v>563</v>
      </c>
      <c r="D1425" s="282"/>
      <c r="E1425" s="283">
        <v>41</v>
      </c>
      <c r="F1425" s="284"/>
      <c r="G1425" s="285"/>
      <c r="H1425" s="286">
        <f>H1426</f>
        <v>10000</v>
      </c>
      <c r="I1425" s="286">
        <f>I1426</f>
        <v>0</v>
      </c>
      <c r="J1425" s="286">
        <f>J1426</f>
        <v>0</v>
      </c>
      <c r="K1425" s="286">
        <f t="shared" si="172"/>
        <v>10000</v>
      </c>
    </row>
    <row r="1426" spans="1:11" s="223" customFormat="1" x14ac:dyDescent="0.2">
      <c r="A1426" s="170" t="s">
        <v>647</v>
      </c>
      <c r="B1426" s="195" t="s">
        <v>626</v>
      </c>
      <c r="C1426" s="195">
        <v>563</v>
      </c>
      <c r="D1426" s="170"/>
      <c r="E1426" s="171">
        <v>412</v>
      </c>
      <c r="F1426" s="230"/>
      <c r="G1426" s="198"/>
      <c r="H1426" s="158">
        <f>H1427+H1428</f>
        <v>10000</v>
      </c>
      <c r="I1426" s="158">
        <f>I1427+I1428</f>
        <v>0</v>
      </c>
      <c r="J1426" s="158">
        <f>J1427+J1428</f>
        <v>0</v>
      </c>
      <c r="K1426" s="158">
        <f t="shared" si="172"/>
        <v>10000</v>
      </c>
    </row>
    <row r="1427" spans="1:11" s="223" customFormat="1" ht="15" x14ac:dyDescent="0.2">
      <c r="A1427" s="172" t="s">
        <v>647</v>
      </c>
      <c r="B1427" s="194" t="s">
        <v>626</v>
      </c>
      <c r="C1427" s="194">
        <v>563</v>
      </c>
      <c r="D1427" s="172" t="s">
        <v>18</v>
      </c>
      <c r="E1427" s="173">
        <v>4123</v>
      </c>
      <c r="F1427" s="228" t="s">
        <v>133</v>
      </c>
      <c r="G1427" s="189"/>
      <c r="H1427" s="222">
        <v>5000</v>
      </c>
      <c r="I1427" s="222"/>
      <c r="J1427" s="222"/>
      <c r="K1427" s="222">
        <f t="shared" si="172"/>
        <v>5000</v>
      </c>
    </row>
    <row r="1428" spans="1:11" s="223" customFormat="1" ht="15" x14ac:dyDescent="0.2">
      <c r="A1428" s="172" t="s">
        <v>647</v>
      </c>
      <c r="B1428" s="194" t="s">
        <v>626</v>
      </c>
      <c r="C1428" s="194">
        <v>563</v>
      </c>
      <c r="D1428" s="172" t="s">
        <v>18</v>
      </c>
      <c r="E1428" s="173">
        <v>4126</v>
      </c>
      <c r="F1428" s="228" t="s">
        <v>4</v>
      </c>
      <c r="G1428" s="189"/>
      <c r="H1428" s="222">
        <v>5000</v>
      </c>
      <c r="I1428" s="222"/>
      <c r="J1428" s="222"/>
      <c r="K1428" s="222">
        <f t="shared" si="172"/>
        <v>5000</v>
      </c>
    </row>
    <row r="1429" spans="1:11" s="223" customFormat="1" x14ac:dyDescent="0.2">
      <c r="A1429" s="353" t="s">
        <v>647</v>
      </c>
      <c r="B1429" s="299" t="s">
        <v>626</v>
      </c>
      <c r="C1429" s="282">
        <v>563</v>
      </c>
      <c r="D1429" s="282"/>
      <c r="E1429" s="283">
        <v>42</v>
      </c>
      <c r="F1429" s="284"/>
      <c r="G1429" s="285"/>
      <c r="H1429" s="286">
        <f>H1430+H1435</f>
        <v>990000</v>
      </c>
      <c r="I1429" s="286">
        <f>I1430+I1435</f>
        <v>178000</v>
      </c>
      <c r="J1429" s="286">
        <f>J1430+J1435</f>
        <v>179000</v>
      </c>
      <c r="K1429" s="286">
        <f t="shared" si="172"/>
        <v>991000</v>
      </c>
    </row>
    <row r="1430" spans="1:11" s="223" customFormat="1" x14ac:dyDescent="0.2">
      <c r="A1430" s="170" t="s">
        <v>647</v>
      </c>
      <c r="B1430" s="195" t="s">
        <v>626</v>
      </c>
      <c r="C1430" s="195">
        <v>563</v>
      </c>
      <c r="D1430" s="170"/>
      <c r="E1430" s="171">
        <v>422</v>
      </c>
      <c r="F1430" s="230"/>
      <c r="G1430" s="198"/>
      <c r="H1430" s="158">
        <f>SUM(H1431:H1434)</f>
        <v>783000</v>
      </c>
      <c r="I1430" s="158">
        <f>SUM(I1431:I1434)</f>
        <v>178000</v>
      </c>
      <c r="J1430" s="158">
        <f>SUM(J1431:J1434)</f>
        <v>179000</v>
      </c>
      <c r="K1430" s="158">
        <f t="shared" si="172"/>
        <v>784000</v>
      </c>
    </row>
    <row r="1431" spans="1:11" ht="15" x14ac:dyDescent="0.2">
      <c r="A1431" s="172" t="s">
        <v>647</v>
      </c>
      <c r="B1431" s="194" t="s">
        <v>626</v>
      </c>
      <c r="C1431" s="194">
        <v>563</v>
      </c>
      <c r="D1431" s="172" t="s">
        <v>18</v>
      </c>
      <c r="E1431" s="173">
        <v>4221</v>
      </c>
      <c r="F1431" s="228" t="s">
        <v>129</v>
      </c>
      <c r="G1431" s="189"/>
      <c r="H1431" s="222">
        <v>480000</v>
      </c>
      <c r="I1431" s="222"/>
      <c r="J1431" s="222"/>
      <c r="K1431" s="222">
        <f t="shared" si="172"/>
        <v>480000</v>
      </c>
    </row>
    <row r="1432" spans="1:11" s="152" customFormat="1" x14ac:dyDescent="0.2">
      <c r="A1432" s="172" t="s">
        <v>647</v>
      </c>
      <c r="B1432" s="194" t="s">
        <v>626</v>
      </c>
      <c r="C1432" s="194">
        <v>563</v>
      </c>
      <c r="D1432" s="172" t="s">
        <v>18</v>
      </c>
      <c r="E1432" s="173">
        <v>4222</v>
      </c>
      <c r="F1432" s="228" t="s">
        <v>130</v>
      </c>
      <c r="G1432" s="189"/>
      <c r="H1432" s="222">
        <v>281000</v>
      </c>
      <c r="I1432" s="222">
        <v>178000</v>
      </c>
      <c r="J1432" s="222"/>
      <c r="K1432" s="222">
        <f t="shared" si="172"/>
        <v>103000</v>
      </c>
    </row>
    <row r="1433" spans="1:11" ht="15" x14ac:dyDescent="0.2">
      <c r="A1433" s="172" t="s">
        <v>647</v>
      </c>
      <c r="B1433" s="194" t="s">
        <v>626</v>
      </c>
      <c r="C1433" s="194">
        <v>563</v>
      </c>
      <c r="D1433" s="172" t="s">
        <v>18</v>
      </c>
      <c r="E1433" s="173">
        <v>4223</v>
      </c>
      <c r="F1433" s="226" t="s">
        <v>131</v>
      </c>
      <c r="G1433" s="164"/>
      <c r="H1433" s="222">
        <v>21000</v>
      </c>
      <c r="I1433" s="222"/>
      <c r="J1433" s="222">
        <v>179000</v>
      </c>
      <c r="K1433" s="222">
        <f t="shared" si="172"/>
        <v>200000</v>
      </c>
    </row>
    <row r="1434" spans="1:11" ht="15" x14ac:dyDescent="0.2">
      <c r="A1434" s="172" t="s">
        <v>647</v>
      </c>
      <c r="B1434" s="194" t="s">
        <v>626</v>
      </c>
      <c r="C1434" s="194">
        <v>563</v>
      </c>
      <c r="D1434" s="172" t="s">
        <v>18</v>
      </c>
      <c r="E1434" s="173">
        <v>4227</v>
      </c>
      <c r="F1434" s="228" t="s">
        <v>132</v>
      </c>
      <c r="G1434" s="189"/>
      <c r="H1434" s="222">
        <v>1000</v>
      </c>
      <c r="I1434" s="222"/>
      <c r="J1434" s="222"/>
      <c r="K1434" s="222">
        <f t="shared" si="172"/>
        <v>1000</v>
      </c>
    </row>
    <row r="1435" spans="1:11" x14ac:dyDescent="0.2">
      <c r="A1435" s="170" t="s">
        <v>647</v>
      </c>
      <c r="B1435" s="195" t="s">
        <v>626</v>
      </c>
      <c r="C1435" s="195">
        <v>563</v>
      </c>
      <c r="D1435" s="170"/>
      <c r="E1435" s="171">
        <v>423</v>
      </c>
      <c r="F1435" s="230"/>
      <c r="G1435" s="198"/>
      <c r="H1435" s="158">
        <f>H1436</f>
        <v>207000</v>
      </c>
      <c r="I1435" s="158">
        <f>I1436</f>
        <v>0</v>
      </c>
      <c r="J1435" s="158">
        <f>J1436</f>
        <v>0</v>
      </c>
      <c r="K1435" s="158">
        <f t="shared" si="172"/>
        <v>207000</v>
      </c>
    </row>
    <row r="1436" spans="1:11" s="152" customFormat="1" x14ac:dyDescent="0.2">
      <c r="A1436" s="172" t="s">
        <v>647</v>
      </c>
      <c r="B1436" s="194" t="s">
        <v>626</v>
      </c>
      <c r="C1436" s="194">
        <v>563</v>
      </c>
      <c r="D1436" s="172" t="s">
        <v>18</v>
      </c>
      <c r="E1436" s="173">
        <v>4231</v>
      </c>
      <c r="F1436" s="228" t="s">
        <v>128</v>
      </c>
      <c r="G1436" s="189"/>
      <c r="H1436" s="222">
        <v>207000</v>
      </c>
      <c r="I1436" s="222"/>
      <c r="J1436" s="222"/>
      <c r="K1436" s="222">
        <f t="shared" si="172"/>
        <v>207000</v>
      </c>
    </row>
    <row r="1437" spans="1:11" x14ac:dyDescent="0.2">
      <c r="A1437" s="353" t="s">
        <v>647</v>
      </c>
      <c r="B1437" s="299" t="s">
        <v>626</v>
      </c>
      <c r="C1437" s="282">
        <v>563</v>
      </c>
      <c r="D1437" s="282"/>
      <c r="E1437" s="283">
        <v>45</v>
      </c>
      <c r="F1437" s="284"/>
      <c r="G1437" s="285"/>
      <c r="H1437" s="286">
        <f>H1438+H1440</f>
        <v>2126000</v>
      </c>
      <c r="I1437" s="286">
        <f>I1438+I1440</f>
        <v>0</v>
      </c>
      <c r="J1437" s="286">
        <f>J1438+J1440</f>
        <v>0</v>
      </c>
      <c r="K1437" s="286">
        <f t="shared" si="172"/>
        <v>2126000</v>
      </c>
    </row>
    <row r="1438" spans="1:11" x14ac:dyDescent="0.2">
      <c r="A1438" s="170" t="s">
        <v>647</v>
      </c>
      <c r="B1438" s="195" t="s">
        <v>626</v>
      </c>
      <c r="C1438" s="195">
        <v>563</v>
      </c>
      <c r="D1438" s="170"/>
      <c r="E1438" s="171">
        <v>451</v>
      </c>
      <c r="F1438" s="230"/>
      <c r="G1438" s="198"/>
      <c r="H1438" s="175">
        <f>H1439</f>
        <v>2125000</v>
      </c>
      <c r="I1438" s="175">
        <f>I1439</f>
        <v>0</v>
      </c>
      <c r="J1438" s="175">
        <f>J1439</f>
        <v>0</v>
      </c>
      <c r="K1438" s="175">
        <f t="shared" si="172"/>
        <v>2125000</v>
      </c>
    </row>
    <row r="1439" spans="1:11" s="152" customFormat="1" x14ac:dyDescent="0.2">
      <c r="A1439" s="172" t="s">
        <v>647</v>
      </c>
      <c r="B1439" s="194" t="s">
        <v>626</v>
      </c>
      <c r="C1439" s="194">
        <v>563</v>
      </c>
      <c r="D1439" s="172" t="s">
        <v>18</v>
      </c>
      <c r="E1439" s="173">
        <v>4511</v>
      </c>
      <c r="F1439" s="228" t="s">
        <v>136</v>
      </c>
      <c r="G1439" s="189"/>
      <c r="H1439" s="244">
        <v>2125000</v>
      </c>
      <c r="I1439" s="244"/>
      <c r="J1439" s="244"/>
      <c r="K1439" s="244">
        <f t="shared" si="172"/>
        <v>2125000</v>
      </c>
    </row>
    <row r="1440" spans="1:11" x14ac:dyDescent="0.2">
      <c r="A1440" s="170" t="s">
        <v>647</v>
      </c>
      <c r="B1440" s="195" t="s">
        <v>626</v>
      </c>
      <c r="C1440" s="195">
        <v>563</v>
      </c>
      <c r="D1440" s="170"/>
      <c r="E1440" s="171">
        <v>452</v>
      </c>
      <c r="F1440" s="230"/>
      <c r="G1440" s="198"/>
      <c r="H1440" s="175">
        <f>H1441</f>
        <v>1000</v>
      </c>
      <c r="I1440" s="175">
        <f>I1441</f>
        <v>0</v>
      </c>
      <c r="J1440" s="175">
        <f>J1441</f>
        <v>0</v>
      </c>
      <c r="K1440" s="175">
        <f t="shared" si="172"/>
        <v>1000</v>
      </c>
    </row>
    <row r="1441" spans="1:11" s="152" customFormat="1" x14ac:dyDescent="0.2">
      <c r="A1441" s="172" t="s">
        <v>647</v>
      </c>
      <c r="B1441" s="194" t="s">
        <v>626</v>
      </c>
      <c r="C1441" s="194">
        <v>563</v>
      </c>
      <c r="D1441" s="172" t="s">
        <v>18</v>
      </c>
      <c r="E1441" s="173">
        <v>4521</v>
      </c>
      <c r="F1441" s="228" t="s">
        <v>137</v>
      </c>
      <c r="G1441" s="205"/>
      <c r="H1441" s="244">
        <v>1000</v>
      </c>
      <c r="I1441" s="244"/>
      <c r="J1441" s="244"/>
      <c r="K1441" s="244">
        <f t="shared" si="172"/>
        <v>1000</v>
      </c>
    </row>
    <row r="1442" spans="1:11" ht="56.25" x14ac:dyDescent="0.2">
      <c r="A1442" s="358" t="s">
        <v>647</v>
      </c>
      <c r="B1442" s="307" t="s">
        <v>631</v>
      </c>
      <c r="C1442" s="307"/>
      <c r="D1442" s="307"/>
      <c r="E1442" s="309"/>
      <c r="F1442" s="310" t="s">
        <v>632</v>
      </c>
      <c r="G1442" s="311" t="s">
        <v>643</v>
      </c>
      <c r="H1442" s="308">
        <f>H1446+H1443+H1449+H1452+H1456</f>
        <v>173084000</v>
      </c>
      <c r="I1442" s="308">
        <f t="shared" ref="I1442:J1442" si="174">I1446+I1443+I1449+I1452+I1456</f>
        <v>72335000</v>
      </c>
      <c r="J1442" s="308">
        <f t="shared" si="174"/>
        <v>26917000</v>
      </c>
      <c r="K1442" s="308">
        <f t="shared" si="172"/>
        <v>127666000</v>
      </c>
    </row>
    <row r="1443" spans="1:11" x14ac:dyDescent="0.2">
      <c r="A1443" s="353" t="s">
        <v>647</v>
      </c>
      <c r="B1443" s="299" t="s">
        <v>631</v>
      </c>
      <c r="C1443" s="282">
        <v>12</v>
      </c>
      <c r="D1443" s="282"/>
      <c r="E1443" s="283">
        <v>35</v>
      </c>
      <c r="F1443" s="284"/>
      <c r="G1443" s="285"/>
      <c r="H1443" s="286">
        <f t="shared" ref="H1443:J1444" si="175">H1444</f>
        <v>900000</v>
      </c>
      <c r="I1443" s="286">
        <f t="shared" si="175"/>
        <v>825000</v>
      </c>
      <c r="J1443" s="286">
        <f t="shared" si="175"/>
        <v>0</v>
      </c>
      <c r="K1443" s="286">
        <f t="shared" si="172"/>
        <v>75000</v>
      </c>
    </row>
    <row r="1444" spans="1:11" s="152" customFormat="1" x14ac:dyDescent="0.2">
      <c r="A1444" s="170" t="s">
        <v>647</v>
      </c>
      <c r="B1444" s="195" t="s">
        <v>631</v>
      </c>
      <c r="C1444" s="195">
        <v>12</v>
      </c>
      <c r="D1444" s="170"/>
      <c r="E1444" s="171">
        <v>351</v>
      </c>
      <c r="F1444" s="230"/>
      <c r="G1444" s="198"/>
      <c r="H1444" s="175">
        <f t="shared" si="175"/>
        <v>900000</v>
      </c>
      <c r="I1444" s="175">
        <f t="shared" si="175"/>
        <v>825000</v>
      </c>
      <c r="J1444" s="175">
        <f t="shared" si="175"/>
        <v>0</v>
      </c>
      <c r="K1444" s="175">
        <f t="shared" si="172"/>
        <v>75000</v>
      </c>
    </row>
    <row r="1445" spans="1:11" s="152" customFormat="1" ht="30" x14ac:dyDescent="0.2">
      <c r="A1445" s="172" t="s">
        <v>647</v>
      </c>
      <c r="B1445" s="194" t="s">
        <v>631</v>
      </c>
      <c r="C1445" s="194">
        <v>12</v>
      </c>
      <c r="D1445" s="172" t="s">
        <v>26</v>
      </c>
      <c r="E1445" s="173">
        <v>3512</v>
      </c>
      <c r="F1445" s="228" t="s">
        <v>140</v>
      </c>
      <c r="G1445" s="205"/>
      <c r="H1445" s="244">
        <v>900000</v>
      </c>
      <c r="I1445" s="244">
        <v>825000</v>
      </c>
      <c r="J1445" s="244"/>
      <c r="K1445" s="244">
        <f t="shared" si="172"/>
        <v>75000</v>
      </c>
    </row>
    <row r="1446" spans="1:11" s="152" customFormat="1" x14ac:dyDescent="0.2">
      <c r="A1446" s="353" t="s">
        <v>647</v>
      </c>
      <c r="B1446" s="299" t="s">
        <v>631</v>
      </c>
      <c r="C1446" s="282">
        <v>12</v>
      </c>
      <c r="D1446" s="282"/>
      <c r="E1446" s="283">
        <v>38</v>
      </c>
      <c r="F1446" s="284"/>
      <c r="G1446" s="285"/>
      <c r="H1446" s="286">
        <f>H1447</f>
        <v>5225000</v>
      </c>
      <c r="I1446" s="286">
        <f>I1447</f>
        <v>5050000</v>
      </c>
      <c r="J1446" s="286">
        <f>J1447</f>
        <v>0</v>
      </c>
      <c r="K1446" s="286">
        <f t="shared" si="172"/>
        <v>175000</v>
      </c>
    </row>
    <row r="1447" spans="1:11" s="152" customFormat="1" x14ac:dyDescent="0.2">
      <c r="A1447" s="170" t="s">
        <v>647</v>
      </c>
      <c r="B1447" s="195" t="s">
        <v>631</v>
      </c>
      <c r="C1447" s="195">
        <v>12</v>
      </c>
      <c r="D1447" s="170"/>
      <c r="E1447" s="171">
        <v>386</v>
      </c>
      <c r="F1447" s="230"/>
      <c r="G1447" s="198"/>
      <c r="H1447" s="175">
        <f>SUM(H1448)</f>
        <v>5225000</v>
      </c>
      <c r="I1447" s="175">
        <f>SUM(I1448)</f>
        <v>5050000</v>
      </c>
      <c r="J1447" s="175">
        <f>SUM(J1448)</f>
        <v>0</v>
      </c>
      <c r="K1447" s="175">
        <f t="shared" si="172"/>
        <v>175000</v>
      </c>
    </row>
    <row r="1448" spans="1:11" ht="45" x14ac:dyDescent="0.2">
      <c r="A1448" s="172" t="s">
        <v>647</v>
      </c>
      <c r="B1448" s="194" t="s">
        <v>631</v>
      </c>
      <c r="C1448" s="194">
        <v>12</v>
      </c>
      <c r="D1448" s="172" t="s">
        <v>26</v>
      </c>
      <c r="E1448" s="173">
        <v>3861</v>
      </c>
      <c r="F1448" s="228" t="s">
        <v>282</v>
      </c>
      <c r="G1448" s="205"/>
      <c r="H1448" s="244">
        <v>5225000</v>
      </c>
      <c r="I1448" s="244">
        <v>5050000</v>
      </c>
      <c r="J1448" s="244"/>
      <c r="K1448" s="244">
        <f t="shared" si="172"/>
        <v>175000</v>
      </c>
    </row>
    <row r="1449" spans="1:11" x14ac:dyDescent="0.2">
      <c r="A1449" s="353" t="s">
        <v>647</v>
      </c>
      <c r="B1449" s="299" t="s">
        <v>631</v>
      </c>
      <c r="C1449" s="282">
        <v>563</v>
      </c>
      <c r="D1449" s="282"/>
      <c r="E1449" s="283">
        <v>35</v>
      </c>
      <c r="F1449" s="284"/>
      <c r="G1449" s="285"/>
      <c r="H1449" s="286">
        <f t="shared" ref="H1449:J1450" si="176">H1450</f>
        <v>13983000</v>
      </c>
      <c r="I1449" s="286">
        <f t="shared" si="176"/>
        <v>10758000</v>
      </c>
      <c r="J1449" s="286">
        <f t="shared" si="176"/>
        <v>0</v>
      </c>
      <c r="K1449" s="286">
        <f t="shared" si="172"/>
        <v>3225000</v>
      </c>
    </row>
    <row r="1450" spans="1:11" x14ac:dyDescent="0.2">
      <c r="A1450" s="170" t="s">
        <v>647</v>
      </c>
      <c r="B1450" s="195" t="s">
        <v>631</v>
      </c>
      <c r="C1450" s="195">
        <v>563</v>
      </c>
      <c r="D1450" s="170"/>
      <c r="E1450" s="171">
        <v>353</v>
      </c>
      <c r="F1450" s="230"/>
      <c r="G1450" s="198"/>
      <c r="H1450" s="175">
        <f t="shared" si="176"/>
        <v>13983000</v>
      </c>
      <c r="I1450" s="175">
        <f t="shared" si="176"/>
        <v>10758000</v>
      </c>
      <c r="J1450" s="175">
        <f t="shared" si="176"/>
        <v>0</v>
      </c>
      <c r="K1450" s="175">
        <f t="shared" si="172"/>
        <v>3225000</v>
      </c>
    </row>
    <row r="1451" spans="1:11" s="152" customFormat="1" ht="45" x14ac:dyDescent="0.2">
      <c r="A1451" s="172" t="s">
        <v>647</v>
      </c>
      <c r="B1451" s="194" t="s">
        <v>631</v>
      </c>
      <c r="C1451" s="194">
        <v>563</v>
      </c>
      <c r="D1451" s="172" t="s">
        <v>26</v>
      </c>
      <c r="E1451" s="173">
        <v>3531</v>
      </c>
      <c r="F1451" s="228" t="s">
        <v>662</v>
      </c>
      <c r="G1451" s="205"/>
      <c r="H1451" s="222">
        <v>13983000</v>
      </c>
      <c r="I1451" s="222">
        <v>10758000</v>
      </c>
      <c r="J1451" s="222"/>
      <c r="K1451" s="222">
        <f t="shared" si="172"/>
        <v>3225000</v>
      </c>
    </row>
    <row r="1452" spans="1:11" x14ac:dyDescent="0.2">
      <c r="A1452" s="353" t="s">
        <v>647</v>
      </c>
      <c r="B1452" s="299" t="s">
        <v>631</v>
      </c>
      <c r="C1452" s="282">
        <v>563</v>
      </c>
      <c r="D1452" s="282"/>
      <c r="E1452" s="283">
        <v>36</v>
      </c>
      <c r="F1452" s="284"/>
      <c r="G1452" s="285"/>
      <c r="H1452" s="286">
        <f>H1453</f>
        <v>51283000</v>
      </c>
      <c r="I1452" s="286">
        <f>I1453</f>
        <v>0</v>
      </c>
      <c r="J1452" s="286">
        <f>J1453</f>
        <v>26917000</v>
      </c>
      <c r="K1452" s="286">
        <f t="shared" si="172"/>
        <v>78200000</v>
      </c>
    </row>
    <row r="1453" spans="1:11" x14ac:dyDescent="0.2">
      <c r="A1453" s="170" t="s">
        <v>647</v>
      </c>
      <c r="B1453" s="195" t="s">
        <v>631</v>
      </c>
      <c r="C1453" s="195">
        <v>563</v>
      </c>
      <c r="D1453" s="170"/>
      <c r="E1453" s="171">
        <v>368</v>
      </c>
      <c r="F1453" s="230"/>
      <c r="G1453" s="198"/>
      <c r="H1453" s="158">
        <f>SUM(H1454:H1455)</f>
        <v>51283000</v>
      </c>
      <c r="I1453" s="158">
        <f>SUM(I1454:I1455)</f>
        <v>0</v>
      </c>
      <c r="J1453" s="158">
        <f>SUM(J1454:J1455)</f>
        <v>26917000</v>
      </c>
      <c r="K1453" s="158">
        <f t="shared" si="172"/>
        <v>78200000</v>
      </c>
    </row>
    <row r="1454" spans="1:11" s="223" customFormat="1" ht="30" x14ac:dyDescent="0.2">
      <c r="A1454" s="172" t="s">
        <v>647</v>
      </c>
      <c r="B1454" s="194" t="s">
        <v>631</v>
      </c>
      <c r="C1454" s="194">
        <v>563</v>
      </c>
      <c r="D1454" s="172" t="s">
        <v>26</v>
      </c>
      <c r="E1454" s="173">
        <v>3681</v>
      </c>
      <c r="F1454" s="228" t="s">
        <v>625</v>
      </c>
      <c r="G1454" s="205"/>
      <c r="H1454" s="222">
        <v>5283000</v>
      </c>
      <c r="I1454" s="222"/>
      <c r="J1454" s="222">
        <v>9717000</v>
      </c>
      <c r="K1454" s="222">
        <f t="shared" si="172"/>
        <v>15000000</v>
      </c>
    </row>
    <row r="1455" spans="1:11" s="223" customFormat="1" ht="30" x14ac:dyDescent="0.2">
      <c r="A1455" s="172" t="s">
        <v>647</v>
      </c>
      <c r="B1455" s="194" t="s">
        <v>631</v>
      </c>
      <c r="C1455" s="194">
        <v>563</v>
      </c>
      <c r="D1455" s="172" t="s">
        <v>26</v>
      </c>
      <c r="E1455" s="173">
        <v>3682</v>
      </c>
      <c r="F1455" s="228" t="s">
        <v>620</v>
      </c>
      <c r="G1455" s="205"/>
      <c r="H1455" s="222">
        <v>46000000</v>
      </c>
      <c r="I1455" s="222"/>
      <c r="J1455" s="222">
        <v>17200000</v>
      </c>
      <c r="K1455" s="222">
        <f t="shared" si="172"/>
        <v>63200000</v>
      </c>
    </row>
    <row r="1456" spans="1:11" x14ac:dyDescent="0.2">
      <c r="A1456" s="353" t="s">
        <v>647</v>
      </c>
      <c r="B1456" s="299" t="s">
        <v>631</v>
      </c>
      <c r="C1456" s="282">
        <v>563</v>
      </c>
      <c r="D1456" s="282"/>
      <c r="E1456" s="283">
        <v>38</v>
      </c>
      <c r="F1456" s="284"/>
      <c r="G1456" s="285"/>
      <c r="H1456" s="286">
        <f>H1457</f>
        <v>101693000</v>
      </c>
      <c r="I1456" s="286">
        <f>I1457</f>
        <v>55702000</v>
      </c>
      <c r="J1456" s="286">
        <f>J1457</f>
        <v>0</v>
      </c>
      <c r="K1456" s="286">
        <f t="shared" si="172"/>
        <v>45991000</v>
      </c>
    </row>
    <row r="1457" spans="1:11" s="223" customFormat="1" x14ac:dyDescent="0.2">
      <c r="A1457" s="170" t="s">
        <v>647</v>
      </c>
      <c r="B1457" s="195" t="s">
        <v>631</v>
      </c>
      <c r="C1457" s="195">
        <v>563</v>
      </c>
      <c r="D1457" s="170"/>
      <c r="E1457" s="171">
        <v>386</v>
      </c>
      <c r="F1457" s="230"/>
      <c r="G1457" s="198"/>
      <c r="H1457" s="175">
        <f>SUM(H1458:H1458)</f>
        <v>101693000</v>
      </c>
      <c r="I1457" s="175">
        <f>SUM(I1458:I1458)</f>
        <v>55702000</v>
      </c>
      <c r="J1457" s="175">
        <f>SUM(J1458:J1458)</f>
        <v>0</v>
      </c>
      <c r="K1457" s="175">
        <f t="shared" si="172"/>
        <v>45991000</v>
      </c>
    </row>
    <row r="1458" spans="1:11" ht="15" x14ac:dyDescent="0.2">
      <c r="A1458" s="172" t="s">
        <v>647</v>
      </c>
      <c r="B1458" s="194" t="s">
        <v>631</v>
      </c>
      <c r="C1458" s="194">
        <v>563</v>
      </c>
      <c r="D1458" s="172" t="s">
        <v>26</v>
      </c>
      <c r="E1458" s="173">
        <v>3864</v>
      </c>
      <c r="F1458" s="228" t="s">
        <v>663</v>
      </c>
      <c r="G1458" s="205"/>
      <c r="H1458" s="222">
        <v>101693000</v>
      </c>
      <c r="I1458" s="222">
        <v>55702000</v>
      </c>
      <c r="J1458" s="222"/>
      <c r="K1458" s="222">
        <f t="shared" si="172"/>
        <v>45991000</v>
      </c>
    </row>
    <row r="1459" spans="1:11" ht="56.25" x14ac:dyDescent="0.2">
      <c r="A1459" s="305" t="s">
        <v>647</v>
      </c>
      <c r="B1459" s="305" t="s">
        <v>629</v>
      </c>
      <c r="C1459" s="305"/>
      <c r="D1459" s="305"/>
      <c r="E1459" s="301"/>
      <c r="F1459" s="296" t="s">
        <v>721</v>
      </c>
      <c r="G1459" s="297" t="s">
        <v>643</v>
      </c>
      <c r="H1459" s="298">
        <f>H1468+H1460+H1487+H1491+H1499+H1518+H1522+H1537</f>
        <v>467000</v>
      </c>
      <c r="I1459" s="298">
        <f t="shared" ref="I1459:J1459" si="177">I1468+I1460+I1487+I1491+I1499+I1518+I1522+I1537</f>
        <v>304000</v>
      </c>
      <c r="J1459" s="298">
        <f t="shared" si="177"/>
        <v>1714000</v>
      </c>
      <c r="K1459" s="298">
        <f t="shared" si="172"/>
        <v>1877000</v>
      </c>
    </row>
    <row r="1460" spans="1:11" x14ac:dyDescent="0.2">
      <c r="A1460" s="353" t="s">
        <v>647</v>
      </c>
      <c r="B1460" s="299" t="s">
        <v>629</v>
      </c>
      <c r="C1460" s="282">
        <v>11</v>
      </c>
      <c r="D1460" s="282"/>
      <c r="E1460" s="283">
        <v>31</v>
      </c>
      <c r="F1460" s="284"/>
      <c r="G1460" s="285"/>
      <c r="H1460" s="286">
        <f>H1461+H1464+H1466</f>
        <v>4000</v>
      </c>
      <c r="I1460" s="286">
        <f>I1461+I1464+I1466</f>
        <v>0</v>
      </c>
      <c r="J1460" s="286">
        <f>J1461+J1464+J1466</f>
        <v>0</v>
      </c>
      <c r="K1460" s="286">
        <f t="shared" si="172"/>
        <v>4000</v>
      </c>
    </row>
    <row r="1461" spans="1:11" s="152" customFormat="1" x14ac:dyDescent="0.2">
      <c r="A1461" s="170" t="s">
        <v>647</v>
      </c>
      <c r="B1461" s="195" t="s">
        <v>629</v>
      </c>
      <c r="C1461" s="195">
        <v>11</v>
      </c>
      <c r="D1461" s="170"/>
      <c r="E1461" s="171">
        <v>311</v>
      </c>
      <c r="F1461" s="230"/>
      <c r="G1461" s="198"/>
      <c r="H1461" s="158">
        <f>H1462+H1463</f>
        <v>2000</v>
      </c>
      <c r="I1461" s="158">
        <f>I1462+I1463</f>
        <v>0</v>
      </c>
      <c r="J1461" s="158">
        <f>J1462+J1463</f>
        <v>0</v>
      </c>
      <c r="K1461" s="158">
        <f t="shared" si="172"/>
        <v>2000</v>
      </c>
    </row>
    <row r="1462" spans="1:11" ht="15" x14ac:dyDescent="0.2">
      <c r="A1462" s="172" t="s">
        <v>647</v>
      </c>
      <c r="B1462" s="194" t="s">
        <v>629</v>
      </c>
      <c r="C1462" s="194">
        <v>11</v>
      </c>
      <c r="D1462" s="172" t="s">
        <v>18</v>
      </c>
      <c r="E1462" s="173">
        <v>3111</v>
      </c>
      <c r="F1462" s="228" t="s">
        <v>19</v>
      </c>
      <c r="G1462" s="205"/>
      <c r="H1462" s="244">
        <v>1000</v>
      </c>
      <c r="I1462" s="244"/>
      <c r="J1462" s="244"/>
      <c r="K1462" s="244">
        <f t="shared" si="172"/>
        <v>1000</v>
      </c>
    </row>
    <row r="1463" spans="1:11" ht="15" x14ac:dyDescent="0.2">
      <c r="A1463" s="172" t="s">
        <v>647</v>
      </c>
      <c r="B1463" s="194" t="s">
        <v>629</v>
      </c>
      <c r="C1463" s="194">
        <v>11</v>
      </c>
      <c r="D1463" s="172" t="s">
        <v>18</v>
      </c>
      <c r="E1463" s="173">
        <v>3113</v>
      </c>
      <c r="F1463" s="228" t="s">
        <v>20</v>
      </c>
      <c r="G1463" s="205"/>
      <c r="H1463" s="244">
        <v>1000</v>
      </c>
      <c r="I1463" s="244"/>
      <c r="J1463" s="244"/>
      <c r="K1463" s="244">
        <f t="shared" si="172"/>
        <v>1000</v>
      </c>
    </row>
    <row r="1464" spans="1:11" x14ac:dyDescent="0.2">
      <c r="A1464" s="170" t="s">
        <v>647</v>
      </c>
      <c r="B1464" s="195" t="s">
        <v>629</v>
      </c>
      <c r="C1464" s="195">
        <v>11</v>
      </c>
      <c r="D1464" s="170"/>
      <c r="E1464" s="171">
        <v>312</v>
      </c>
      <c r="F1464" s="230"/>
      <c r="G1464" s="198"/>
      <c r="H1464" s="175">
        <f>H1465</f>
        <v>1000</v>
      </c>
      <c r="I1464" s="175">
        <f>I1465</f>
        <v>0</v>
      </c>
      <c r="J1464" s="175">
        <f>J1465</f>
        <v>0</v>
      </c>
      <c r="K1464" s="175">
        <f t="shared" si="172"/>
        <v>1000</v>
      </c>
    </row>
    <row r="1465" spans="1:11" ht="15" x14ac:dyDescent="0.2">
      <c r="A1465" s="172" t="s">
        <v>647</v>
      </c>
      <c r="B1465" s="194" t="s">
        <v>629</v>
      </c>
      <c r="C1465" s="194">
        <v>11</v>
      </c>
      <c r="D1465" s="172" t="s">
        <v>18</v>
      </c>
      <c r="E1465" s="173">
        <v>3121</v>
      </c>
      <c r="F1465" s="226" t="s">
        <v>138</v>
      </c>
      <c r="G1465" s="220"/>
      <c r="H1465" s="244">
        <v>1000</v>
      </c>
      <c r="I1465" s="244"/>
      <c r="J1465" s="244"/>
      <c r="K1465" s="244">
        <f t="shared" si="172"/>
        <v>1000</v>
      </c>
    </row>
    <row r="1466" spans="1:11" x14ac:dyDescent="0.2">
      <c r="A1466" s="170" t="s">
        <v>647</v>
      </c>
      <c r="B1466" s="195" t="s">
        <v>629</v>
      </c>
      <c r="C1466" s="195">
        <v>11</v>
      </c>
      <c r="D1466" s="170"/>
      <c r="E1466" s="171">
        <v>313</v>
      </c>
      <c r="F1466" s="230"/>
      <c r="G1466" s="198"/>
      <c r="H1466" s="158">
        <f>H1467</f>
        <v>1000</v>
      </c>
      <c r="I1466" s="158">
        <f>I1467</f>
        <v>0</v>
      </c>
      <c r="J1466" s="158">
        <f>J1467</f>
        <v>0</v>
      </c>
      <c r="K1466" s="158">
        <f t="shared" si="172"/>
        <v>1000</v>
      </c>
    </row>
    <row r="1467" spans="1:11" ht="15" x14ac:dyDescent="0.2">
      <c r="A1467" s="172" t="s">
        <v>647</v>
      </c>
      <c r="B1467" s="194" t="s">
        <v>629</v>
      </c>
      <c r="C1467" s="194">
        <v>11</v>
      </c>
      <c r="D1467" s="172" t="s">
        <v>18</v>
      </c>
      <c r="E1467" s="173">
        <v>3132</v>
      </c>
      <c r="F1467" s="228" t="s">
        <v>280</v>
      </c>
      <c r="G1467" s="205"/>
      <c r="H1467" s="244">
        <v>1000</v>
      </c>
      <c r="I1467" s="244"/>
      <c r="J1467" s="244"/>
      <c r="K1467" s="244">
        <f t="shared" si="172"/>
        <v>1000</v>
      </c>
    </row>
    <row r="1468" spans="1:11" x14ac:dyDescent="0.2">
      <c r="A1468" s="353" t="s">
        <v>647</v>
      </c>
      <c r="B1468" s="299" t="s">
        <v>629</v>
      </c>
      <c r="C1468" s="282">
        <v>11</v>
      </c>
      <c r="D1468" s="282"/>
      <c r="E1468" s="283">
        <v>32</v>
      </c>
      <c r="F1468" s="284"/>
      <c r="G1468" s="285"/>
      <c r="H1468" s="286">
        <f>H1469+H1473+H1475+H1485+H1483</f>
        <v>95000</v>
      </c>
      <c r="I1468" s="286">
        <f>I1469+I1473+I1475+I1485+I1483</f>
        <v>32000</v>
      </c>
      <c r="J1468" s="286">
        <f>J1469+J1473+J1475+J1485+J1483</f>
        <v>251000</v>
      </c>
      <c r="K1468" s="286">
        <f t="shared" si="172"/>
        <v>314000</v>
      </c>
    </row>
    <row r="1469" spans="1:11" x14ac:dyDescent="0.2">
      <c r="A1469" s="170" t="s">
        <v>647</v>
      </c>
      <c r="B1469" s="169" t="s">
        <v>629</v>
      </c>
      <c r="C1469" s="169">
        <v>11</v>
      </c>
      <c r="D1469" s="170"/>
      <c r="E1469" s="171">
        <v>321</v>
      </c>
      <c r="F1469" s="230"/>
      <c r="G1469" s="198"/>
      <c r="H1469" s="158">
        <f>H1470+H1471+H1472</f>
        <v>26000</v>
      </c>
      <c r="I1469" s="158">
        <f>I1470+I1471+I1472</f>
        <v>1000</v>
      </c>
      <c r="J1469" s="158">
        <f>J1470+J1471+J1472</f>
        <v>18000</v>
      </c>
      <c r="K1469" s="158">
        <f t="shared" si="172"/>
        <v>43000</v>
      </c>
    </row>
    <row r="1470" spans="1:11" ht="15" x14ac:dyDescent="0.2">
      <c r="A1470" s="172" t="s">
        <v>647</v>
      </c>
      <c r="B1470" s="145" t="s">
        <v>629</v>
      </c>
      <c r="C1470" s="145">
        <v>11</v>
      </c>
      <c r="D1470" s="172" t="s">
        <v>18</v>
      </c>
      <c r="E1470" s="173">
        <v>3211</v>
      </c>
      <c r="F1470" s="228" t="s">
        <v>110</v>
      </c>
      <c r="G1470" s="205"/>
      <c r="H1470" s="244">
        <v>24000</v>
      </c>
      <c r="I1470" s="244"/>
      <c r="J1470" s="244">
        <v>16000</v>
      </c>
      <c r="K1470" s="244">
        <f t="shared" si="172"/>
        <v>40000</v>
      </c>
    </row>
    <row r="1471" spans="1:11" ht="30" x14ac:dyDescent="0.2">
      <c r="A1471" s="172" t="s">
        <v>647</v>
      </c>
      <c r="B1471" s="194" t="s">
        <v>629</v>
      </c>
      <c r="C1471" s="194">
        <v>11</v>
      </c>
      <c r="D1471" s="172" t="s">
        <v>18</v>
      </c>
      <c r="E1471" s="173">
        <v>3212</v>
      </c>
      <c r="F1471" s="228" t="s">
        <v>111</v>
      </c>
      <c r="G1471" s="189"/>
      <c r="H1471" s="222">
        <v>1000</v>
      </c>
      <c r="I1471" s="222">
        <v>1000</v>
      </c>
      <c r="J1471" s="222"/>
      <c r="K1471" s="222">
        <f t="shared" si="172"/>
        <v>0</v>
      </c>
    </row>
    <row r="1472" spans="1:11" ht="15" x14ac:dyDescent="0.2">
      <c r="A1472" s="172" t="s">
        <v>647</v>
      </c>
      <c r="B1472" s="194" t="s">
        <v>629</v>
      </c>
      <c r="C1472" s="194">
        <v>11</v>
      </c>
      <c r="D1472" s="172" t="s">
        <v>18</v>
      </c>
      <c r="E1472" s="173">
        <v>3213</v>
      </c>
      <c r="F1472" s="228" t="s">
        <v>112</v>
      </c>
      <c r="G1472" s="189"/>
      <c r="H1472" s="222">
        <v>1000</v>
      </c>
      <c r="I1472" s="222"/>
      <c r="J1472" s="222">
        <v>2000</v>
      </c>
      <c r="K1472" s="222">
        <f t="shared" si="172"/>
        <v>3000</v>
      </c>
    </row>
    <row r="1473" spans="1:11" x14ac:dyDescent="0.2">
      <c r="A1473" s="170" t="s">
        <v>647</v>
      </c>
      <c r="B1473" s="169" t="s">
        <v>629</v>
      </c>
      <c r="C1473" s="169">
        <v>11</v>
      </c>
      <c r="D1473" s="170"/>
      <c r="E1473" s="171">
        <v>322</v>
      </c>
      <c r="F1473" s="230"/>
      <c r="G1473" s="198"/>
      <c r="H1473" s="158">
        <f>H1474</f>
        <v>1000</v>
      </c>
      <c r="I1473" s="158">
        <f>I1474</f>
        <v>0</v>
      </c>
      <c r="J1473" s="158">
        <f>J1474</f>
        <v>0</v>
      </c>
      <c r="K1473" s="158">
        <f t="shared" si="172"/>
        <v>1000</v>
      </c>
    </row>
    <row r="1474" spans="1:11" ht="15" x14ac:dyDescent="0.2">
      <c r="A1474" s="172" t="s">
        <v>647</v>
      </c>
      <c r="B1474" s="145" t="s">
        <v>629</v>
      </c>
      <c r="C1474" s="145">
        <v>11</v>
      </c>
      <c r="D1474" s="172" t="s">
        <v>18</v>
      </c>
      <c r="E1474" s="173">
        <v>3221</v>
      </c>
      <c r="F1474" s="228" t="s">
        <v>146</v>
      </c>
      <c r="G1474" s="205"/>
      <c r="H1474" s="244">
        <v>1000</v>
      </c>
      <c r="I1474" s="244"/>
      <c r="J1474" s="244"/>
      <c r="K1474" s="244">
        <f t="shared" si="172"/>
        <v>1000</v>
      </c>
    </row>
    <row r="1475" spans="1:11" x14ac:dyDescent="0.2">
      <c r="A1475" s="170" t="s">
        <v>647</v>
      </c>
      <c r="B1475" s="169" t="s">
        <v>629</v>
      </c>
      <c r="C1475" s="169">
        <v>11</v>
      </c>
      <c r="D1475" s="170"/>
      <c r="E1475" s="171">
        <v>323</v>
      </c>
      <c r="F1475" s="230"/>
      <c r="G1475" s="198"/>
      <c r="H1475" s="158">
        <f>SUM(H1476:H1482)</f>
        <v>66000</v>
      </c>
      <c r="I1475" s="158">
        <f>SUM(I1476:I1482)</f>
        <v>30000</v>
      </c>
      <c r="J1475" s="158">
        <f>SUM(J1476:J1482)</f>
        <v>232000</v>
      </c>
      <c r="K1475" s="158">
        <f t="shared" si="172"/>
        <v>268000</v>
      </c>
    </row>
    <row r="1476" spans="1:11" ht="15" x14ac:dyDescent="0.2">
      <c r="A1476" s="172" t="s">
        <v>647</v>
      </c>
      <c r="B1476" s="145" t="s">
        <v>629</v>
      </c>
      <c r="C1476" s="145">
        <v>11</v>
      </c>
      <c r="D1476" s="172" t="s">
        <v>18</v>
      </c>
      <c r="E1476" s="173">
        <v>3231</v>
      </c>
      <c r="F1476" s="228" t="s">
        <v>117</v>
      </c>
      <c r="G1476" s="205"/>
      <c r="H1476" s="244">
        <v>1000</v>
      </c>
      <c r="I1476" s="244"/>
      <c r="J1476" s="244"/>
      <c r="K1476" s="244">
        <f t="shared" si="172"/>
        <v>1000</v>
      </c>
    </row>
    <row r="1477" spans="1:11" ht="15" x14ac:dyDescent="0.2">
      <c r="A1477" s="172" t="s">
        <v>647</v>
      </c>
      <c r="B1477" s="145" t="s">
        <v>629</v>
      </c>
      <c r="C1477" s="145">
        <v>11</v>
      </c>
      <c r="D1477" s="172" t="s">
        <v>18</v>
      </c>
      <c r="E1477" s="173">
        <v>3232</v>
      </c>
      <c r="F1477" s="228" t="s">
        <v>118</v>
      </c>
      <c r="G1477" s="205"/>
      <c r="H1477" s="244">
        <v>1000</v>
      </c>
      <c r="I1477" s="244"/>
      <c r="J1477" s="244">
        <v>5000</v>
      </c>
      <c r="K1477" s="244">
        <f t="shared" si="172"/>
        <v>6000</v>
      </c>
    </row>
    <row r="1478" spans="1:11" ht="15" x14ac:dyDescent="0.2">
      <c r="A1478" s="172" t="s">
        <v>647</v>
      </c>
      <c r="B1478" s="145" t="s">
        <v>629</v>
      </c>
      <c r="C1478" s="145">
        <v>11</v>
      </c>
      <c r="D1478" s="172" t="s">
        <v>18</v>
      </c>
      <c r="E1478" s="173">
        <v>3233</v>
      </c>
      <c r="F1478" s="228" t="s">
        <v>119</v>
      </c>
      <c r="G1478" s="205"/>
      <c r="H1478" s="244">
        <v>60000</v>
      </c>
      <c r="I1478" s="244">
        <v>30000</v>
      </c>
      <c r="J1478" s="244"/>
      <c r="K1478" s="244">
        <f t="shared" si="172"/>
        <v>30000</v>
      </c>
    </row>
    <row r="1479" spans="1:11" ht="15" x14ac:dyDescent="0.2">
      <c r="A1479" s="172" t="s">
        <v>647</v>
      </c>
      <c r="B1479" s="145" t="s">
        <v>629</v>
      </c>
      <c r="C1479" s="145">
        <v>11</v>
      </c>
      <c r="D1479" s="172" t="s">
        <v>18</v>
      </c>
      <c r="E1479" s="173">
        <v>3235</v>
      </c>
      <c r="F1479" s="228" t="s">
        <v>42</v>
      </c>
      <c r="G1479" s="205"/>
      <c r="H1479" s="244">
        <v>1000</v>
      </c>
      <c r="I1479" s="244"/>
      <c r="J1479" s="244"/>
      <c r="K1479" s="244">
        <f t="shared" si="172"/>
        <v>1000</v>
      </c>
    </row>
    <row r="1480" spans="1:11" ht="15" x14ac:dyDescent="0.2">
      <c r="A1480" s="172" t="s">
        <v>647</v>
      </c>
      <c r="B1480" s="145" t="s">
        <v>629</v>
      </c>
      <c r="C1480" s="145">
        <v>11</v>
      </c>
      <c r="D1480" s="172" t="s">
        <v>18</v>
      </c>
      <c r="E1480" s="173">
        <v>3237</v>
      </c>
      <c r="F1480" s="228" t="s">
        <v>36</v>
      </c>
      <c r="G1480" s="205"/>
      <c r="H1480" s="244">
        <v>1000</v>
      </c>
      <c r="I1480" s="244"/>
      <c r="J1480" s="244">
        <v>223000</v>
      </c>
      <c r="K1480" s="244">
        <f t="shared" si="172"/>
        <v>224000</v>
      </c>
    </row>
    <row r="1481" spans="1:11" ht="15" x14ac:dyDescent="0.2">
      <c r="A1481" s="172" t="s">
        <v>647</v>
      </c>
      <c r="B1481" s="145" t="s">
        <v>629</v>
      </c>
      <c r="C1481" s="145">
        <v>11</v>
      </c>
      <c r="D1481" s="172" t="s">
        <v>18</v>
      </c>
      <c r="E1481" s="173">
        <v>3238</v>
      </c>
      <c r="F1481" s="228" t="s">
        <v>122</v>
      </c>
      <c r="G1481" s="205"/>
      <c r="H1481" s="244">
        <v>1000</v>
      </c>
      <c r="I1481" s="244"/>
      <c r="J1481" s="244">
        <v>3000</v>
      </c>
      <c r="K1481" s="244">
        <f t="shared" si="172"/>
        <v>4000</v>
      </c>
    </row>
    <row r="1482" spans="1:11" ht="15" x14ac:dyDescent="0.2">
      <c r="A1482" s="172" t="s">
        <v>647</v>
      </c>
      <c r="B1482" s="145" t="s">
        <v>629</v>
      </c>
      <c r="C1482" s="145">
        <v>11</v>
      </c>
      <c r="D1482" s="172" t="s">
        <v>18</v>
      </c>
      <c r="E1482" s="173">
        <v>3239</v>
      </c>
      <c r="F1482" s="228" t="s">
        <v>41</v>
      </c>
      <c r="G1482" s="189"/>
      <c r="H1482" s="244">
        <v>1000</v>
      </c>
      <c r="I1482" s="244"/>
      <c r="J1482" s="244">
        <v>1000</v>
      </c>
      <c r="K1482" s="244">
        <f t="shared" si="172"/>
        <v>2000</v>
      </c>
    </row>
    <row r="1483" spans="1:11" x14ac:dyDescent="0.2">
      <c r="A1483" s="170" t="s">
        <v>647</v>
      </c>
      <c r="B1483" s="169" t="s">
        <v>629</v>
      </c>
      <c r="C1483" s="169">
        <v>11</v>
      </c>
      <c r="D1483" s="170"/>
      <c r="E1483" s="171">
        <v>324</v>
      </c>
      <c r="F1483" s="230"/>
      <c r="G1483" s="198"/>
      <c r="H1483" s="260">
        <f>H1484</f>
        <v>1000</v>
      </c>
      <c r="I1483" s="260">
        <f>I1484</f>
        <v>1000</v>
      </c>
      <c r="J1483" s="260">
        <f>J1484</f>
        <v>0</v>
      </c>
      <c r="K1483" s="260">
        <f t="shared" ref="K1483:K1546" si="178">H1483-I1483+J1483</f>
        <v>0</v>
      </c>
    </row>
    <row r="1484" spans="1:11" ht="30" x14ac:dyDescent="0.2">
      <c r="A1484" s="172" t="s">
        <v>647</v>
      </c>
      <c r="B1484" s="145" t="s">
        <v>629</v>
      </c>
      <c r="C1484" s="145">
        <v>11</v>
      </c>
      <c r="D1484" s="172" t="s">
        <v>18</v>
      </c>
      <c r="E1484" s="173">
        <v>3241</v>
      </c>
      <c r="F1484" s="228" t="s">
        <v>238</v>
      </c>
      <c r="G1484" s="189"/>
      <c r="H1484" s="244">
        <v>1000</v>
      </c>
      <c r="I1484" s="244">
        <v>1000</v>
      </c>
      <c r="J1484" s="244"/>
      <c r="K1484" s="244">
        <f t="shared" si="178"/>
        <v>0</v>
      </c>
    </row>
    <row r="1485" spans="1:11" x14ac:dyDescent="0.2">
      <c r="A1485" s="170" t="s">
        <v>647</v>
      </c>
      <c r="B1485" s="169" t="s">
        <v>629</v>
      </c>
      <c r="C1485" s="169">
        <v>11</v>
      </c>
      <c r="D1485" s="170"/>
      <c r="E1485" s="171">
        <v>329</v>
      </c>
      <c r="F1485" s="230"/>
      <c r="G1485" s="198"/>
      <c r="H1485" s="246">
        <f>H1486</f>
        <v>1000</v>
      </c>
      <c r="I1485" s="246">
        <f>I1486</f>
        <v>0</v>
      </c>
      <c r="J1485" s="246">
        <f>J1486</f>
        <v>1000</v>
      </c>
      <c r="K1485" s="246">
        <f t="shared" si="178"/>
        <v>2000</v>
      </c>
    </row>
    <row r="1486" spans="1:11" ht="15" x14ac:dyDescent="0.2">
      <c r="A1486" s="172" t="s">
        <v>647</v>
      </c>
      <c r="B1486" s="145" t="s">
        <v>629</v>
      </c>
      <c r="C1486" s="145">
        <v>11</v>
      </c>
      <c r="D1486" s="172" t="s">
        <v>18</v>
      </c>
      <c r="E1486" s="173">
        <v>3293</v>
      </c>
      <c r="F1486" s="228" t="s">
        <v>124</v>
      </c>
      <c r="G1486" s="205"/>
      <c r="H1486" s="244">
        <v>1000</v>
      </c>
      <c r="I1486" s="244"/>
      <c r="J1486" s="244">
        <v>1000</v>
      </c>
      <c r="K1486" s="244">
        <f t="shared" si="178"/>
        <v>2000</v>
      </c>
    </row>
    <row r="1487" spans="1:11" x14ac:dyDescent="0.2">
      <c r="A1487" s="353" t="s">
        <v>647</v>
      </c>
      <c r="B1487" s="299" t="s">
        <v>629</v>
      </c>
      <c r="C1487" s="282">
        <v>11</v>
      </c>
      <c r="D1487" s="282"/>
      <c r="E1487" s="283">
        <v>42</v>
      </c>
      <c r="F1487" s="284"/>
      <c r="G1487" s="285"/>
      <c r="H1487" s="286">
        <f>H1488</f>
        <v>2000</v>
      </c>
      <c r="I1487" s="286">
        <f>I1488</f>
        <v>0</v>
      </c>
      <c r="J1487" s="286">
        <f>J1488</f>
        <v>0</v>
      </c>
      <c r="K1487" s="286">
        <f t="shared" si="178"/>
        <v>2000</v>
      </c>
    </row>
    <row r="1488" spans="1:11" x14ac:dyDescent="0.2">
      <c r="A1488" s="170" t="s">
        <v>647</v>
      </c>
      <c r="B1488" s="169" t="s">
        <v>629</v>
      </c>
      <c r="C1488" s="169">
        <v>11</v>
      </c>
      <c r="D1488" s="170"/>
      <c r="E1488" s="171">
        <v>422</v>
      </c>
      <c r="F1488" s="230"/>
      <c r="G1488" s="198"/>
      <c r="H1488" s="246">
        <f>H1489+H1490</f>
        <v>2000</v>
      </c>
      <c r="I1488" s="246">
        <f>I1489+I1490</f>
        <v>0</v>
      </c>
      <c r="J1488" s="246">
        <f>J1489+J1490</f>
        <v>0</v>
      </c>
      <c r="K1488" s="246">
        <f t="shared" si="178"/>
        <v>2000</v>
      </c>
    </row>
    <row r="1489" spans="1:11" ht="15" x14ac:dyDescent="0.2">
      <c r="A1489" s="172" t="s">
        <v>647</v>
      </c>
      <c r="B1489" s="145" t="s">
        <v>629</v>
      </c>
      <c r="C1489" s="145">
        <v>11</v>
      </c>
      <c r="D1489" s="172" t="s">
        <v>18</v>
      </c>
      <c r="E1489" s="173">
        <v>4222</v>
      </c>
      <c r="F1489" s="228" t="s">
        <v>130</v>
      </c>
      <c r="G1489" s="189"/>
      <c r="H1489" s="244">
        <v>1000</v>
      </c>
      <c r="I1489" s="244"/>
      <c r="J1489" s="244"/>
      <c r="K1489" s="244">
        <f t="shared" si="178"/>
        <v>1000</v>
      </c>
    </row>
    <row r="1490" spans="1:11" x14ac:dyDescent="0.2">
      <c r="A1490" s="250" t="s">
        <v>647</v>
      </c>
      <c r="B1490" s="368" t="s">
        <v>629</v>
      </c>
      <c r="C1490" s="368">
        <v>11</v>
      </c>
      <c r="D1490" s="373" t="s">
        <v>18</v>
      </c>
      <c r="E1490" s="374">
        <v>4227</v>
      </c>
      <c r="F1490" s="232" t="s">
        <v>132</v>
      </c>
      <c r="G1490" s="205"/>
      <c r="H1490" s="244">
        <v>1000</v>
      </c>
      <c r="I1490" s="244"/>
      <c r="J1490" s="244"/>
      <c r="K1490" s="244">
        <f t="shared" si="178"/>
        <v>1000</v>
      </c>
    </row>
    <row r="1491" spans="1:11" x14ac:dyDescent="0.2">
      <c r="A1491" s="353" t="s">
        <v>647</v>
      </c>
      <c r="B1491" s="299" t="s">
        <v>629</v>
      </c>
      <c r="C1491" s="282">
        <v>559</v>
      </c>
      <c r="D1491" s="282"/>
      <c r="E1491" s="283">
        <v>31</v>
      </c>
      <c r="F1491" s="284"/>
      <c r="G1491" s="285"/>
      <c r="H1491" s="286">
        <f>H1492+H1495+H1497</f>
        <v>40000</v>
      </c>
      <c r="I1491" s="286">
        <f>I1492+I1495+I1497</f>
        <v>36000</v>
      </c>
      <c r="J1491" s="286">
        <f>J1492+J1495+J1497</f>
        <v>0</v>
      </c>
      <c r="K1491" s="286">
        <f t="shared" si="178"/>
        <v>4000</v>
      </c>
    </row>
    <row r="1492" spans="1:11" x14ac:dyDescent="0.2">
      <c r="A1492" s="170" t="s">
        <v>647</v>
      </c>
      <c r="B1492" s="195" t="s">
        <v>629</v>
      </c>
      <c r="C1492" s="195">
        <v>559</v>
      </c>
      <c r="D1492" s="170"/>
      <c r="E1492" s="171">
        <v>311</v>
      </c>
      <c r="F1492" s="230"/>
      <c r="G1492" s="198"/>
      <c r="H1492" s="158">
        <f>H1493+H1494</f>
        <v>20000</v>
      </c>
      <c r="I1492" s="158">
        <f>I1493+I1494</f>
        <v>18000</v>
      </c>
      <c r="J1492" s="158">
        <f>J1493+J1494</f>
        <v>0</v>
      </c>
      <c r="K1492" s="158">
        <f t="shared" si="178"/>
        <v>2000</v>
      </c>
    </row>
    <row r="1493" spans="1:11" ht="15" x14ac:dyDescent="0.2">
      <c r="A1493" s="172" t="s">
        <v>647</v>
      </c>
      <c r="B1493" s="194" t="s">
        <v>629</v>
      </c>
      <c r="C1493" s="194">
        <v>559</v>
      </c>
      <c r="D1493" s="172" t="s">
        <v>18</v>
      </c>
      <c r="E1493" s="173">
        <v>3111</v>
      </c>
      <c r="F1493" s="228" t="s">
        <v>19</v>
      </c>
      <c r="G1493" s="205"/>
      <c r="H1493" s="244">
        <v>10000</v>
      </c>
      <c r="I1493" s="244">
        <v>9000</v>
      </c>
      <c r="J1493" s="244"/>
      <c r="K1493" s="244">
        <f t="shared" si="178"/>
        <v>1000</v>
      </c>
    </row>
    <row r="1494" spans="1:11" ht="15" x14ac:dyDescent="0.2">
      <c r="A1494" s="172" t="s">
        <v>647</v>
      </c>
      <c r="B1494" s="194" t="s">
        <v>629</v>
      </c>
      <c r="C1494" s="194">
        <v>559</v>
      </c>
      <c r="D1494" s="172" t="s">
        <v>18</v>
      </c>
      <c r="E1494" s="173">
        <v>3113</v>
      </c>
      <c r="F1494" s="228" t="s">
        <v>20</v>
      </c>
      <c r="G1494" s="205"/>
      <c r="H1494" s="244">
        <v>10000</v>
      </c>
      <c r="I1494" s="244">
        <v>9000</v>
      </c>
      <c r="J1494" s="244"/>
      <c r="K1494" s="244">
        <f t="shared" si="178"/>
        <v>1000</v>
      </c>
    </row>
    <row r="1495" spans="1:11" x14ac:dyDescent="0.2">
      <c r="A1495" s="170" t="s">
        <v>647</v>
      </c>
      <c r="B1495" s="195" t="s">
        <v>629</v>
      </c>
      <c r="C1495" s="195">
        <v>559</v>
      </c>
      <c r="D1495" s="170"/>
      <c r="E1495" s="171">
        <v>312</v>
      </c>
      <c r="F1495" s="230"/>
      <c r="G1495" s="198"/>
      <c r="H1495" s="175">
        <f>H1496</f>
        <v>10000</v>
      </c>
      <c r="I1495" s="175">
        <f>I1496</f>
        <v>9000</v>
      </c>
      <c r="J1495" s="175">
        <f>J1496</f>
        <v>0</v>
      </c>
      <c r="K1495" s="175">
        <f t="shared" si="178"/>
        <v>1000</v>
      </c>
    </row>
    <row r="1496" spans="1:11" ht="15" x14ac:dyDescent="0.2">
      <c r="A1496" s="172" t="s">
        <v>647</v>
      </c>
      <c r="B1496" s="194" t="s">
        <v>629</v>
      </c>
      <c r="C1496" s="194">
        <v>559</v>
      </c>
      <c r="D1496" s="172" t="s">
        <v>18</v>
      </c>
      <c r="E1496" s="173">
        <v>3121</v>
      </c>
      <c r="F1496" s="226" t="s">
        <v>138</v>
      </c>
      <c r="G1496" s="220"/>
      <c r="H1496" s="244">
        <v>10000</v>
      </c>
      <c r="I1496" s="244">
        <v>9000</v>
      </c>
      <c r="J1496" s="244"/>
      <c r="K1496" s="244">
        <f t="shared" si="178"/>
        <v>1000</v>
      </c>
    </row>
    <row r="1497" spans="1:11" x14ac:dyDescent="0.2">
      <c r="A1497" s="170" t="s">
        <v>647</v>
      </c>
      <c r="B1497" s="195" t="s">
        <v>629</v>
      </c>
      <c r="C1497" s="195">
        <v>559</v>
      </c>
      <c r="D1497" s="170"/>
      <c r="E1497" s="171">
        <v>313</v>
      </c>
      <c r="F1497" s="230"/>
      <c r="G1497" s="198"/>
      <c r="H1497" s="158">
        <f>H1498</f>
        <v>10000</v>
      </c>
      <c r="I1497" s="158">
        <f>I1498</f>
        <v>9000</v>
      </c>
      <c r="J1497" s="158">
        <f>J1498</f>
        <v>0</v>
      </c>
      <c r="K1497" s="158">
        <f t="shared" si="178"/>
        <v>1000</v>
      </c>
    </row>
    <row r="1498" spans="1:11" ht="15" x14ac:dyDescent="0.2">
      <c r="A1498" s="172" t="s">
        <v>647</v>
      </c>
      <c r="B1498" s="194" t="s">
        <v>629</v>
      </c>
      <c r="C1498" s="194">
        <v>559</v>
      </c>
      <c r="D1498" s="172" t="s">
        <v>18</v>
      </c>
      <c r="E1498" s="173">
        <v>3132</v>
      </c>
      <c r="F1498" s="228" t="s">
        <v>280</v>
      </c>
      <c r="G1498" s="205"/>
      <c r="H1498" s="244">
        <v>10000</v>
      </c>
      <c r="I1498" s="244">
        <v>9000</v>
      </c>
      <c r="J1498" s="244"/>
      <c r="K1498" s="244">
        <f t="shared" si="178"/>
        <v>1000</v>
      </c>
    </row>
    <row r="1499" spans="1:11" x14ac:dyDescent="0.2">
      <c r="A1499" s="353" t="s">
        <v>647</v>
      </c>
      <c r="B1499" s="299" t="s">
        <v>629</v>
      </c>
      <c r="C1499" s="282">
        <v>559</v>
      </c>
      <c r="D1499" s="282"/>
      <c r="E1499" s="283">
        <v>32</v>
      </c>
      <c r="F1499" s="284"/>
      <c r="G1499" s="285"/>
      <c r="H1499" s="286">
        <f>H1500+H1504+H1506+H1516+H1514</f>
        <v>295000</v>
      </c>
      <c r="I1499" s="286">
        <f>I1500+I1504+I1506+I1516+I1514</f>
        <v>216000</v>
      </c>
      <c r="J1499" s="286">
        <f>J1500+J1504+J1506+J1516+J1514</f>
        <v>16000</v>
      </c>
      <c r="K1499" s="286">
        <f t="shared" si="178"/>
        <v>95000</v>
      </c>
    </row>
    <row r="1500" spans="1:11" x14ac:dyDescent="0.2">
      <c r="A1500" s="170" t="s">
        <v>647</v>
      </c>
      <c r="B1500" s="169" t="s">
        <v>629</v>
      </c>
      <c r="C1500" s="169">
        <v>559</v>
      </c>
      <c r="D1500" s="170"/>
      <c r="E1500" s="171">
        <v>321</v>
      </c>
      <c r="F1500" s="230"/>
      <c r="G1500" s="198"/>
      <c r="H1500" s="246">
        <f>H1501+H1502+H1503</f>
        <v>50000</v>
      </c>
      <c r="I1500" s="246">
        <f>I1501+I1502+I1503</f>
        <v>47000</v>
      </c>
      <c r="J1500" s="246">
        <f>J1501+J1502+J1503</f>
        <v>0</v>
      </c>
      <c r="K1500" s="246">
        <f t="shared" si="178"/>
        <v>3000</v>
      </c>
    </row>
    <row r="1501" spans="1:11" s="152" customFormat="1" x14ac:dyDescent="0.2">
      <c r="A1501" s="172" t="s">
        <v>647</v>
      </c>
      <c r="B1501" s="145" t="s">
        <v>629</v>
      </c>
      <c r="C1501" s="145">
        <v>559</v>
      </c>
      <c r="D1501" s="172" t="s">
        <v>18</v>
      </c>
      <c r="E1501" s="173">
        <v>3211</v>
      </c>
      <c r="F1501" s="228" t="s">
        <v>110</v>
      </c>
      <c r="G1501" s="189"/>
      <c r="H1501" s="222">
        <v>30000</v>
      </c>
      <c r="I1501" s="222">
        <v>29000</v>
      </c>
      <c r="J1501" s="222"/>
      <c r="K1501" s="222">
        <f t="shared" si="178"/>
        <v>1000</v>
      </c>
    </row>
    <row r="1502" spans="1:11" s="223" customFormat="1" ht="30" x14ac:dyDescent="0.2">
      <c r="A1502" s="172" t="s">
        <v>647</v>
      </c>
      <c r="B1502" s="194" t="s">
        <v>629</v>
      </c>
      <c r="C1502" s="194">
        <v>559</v>
      </c>
      <c r="D1502" s="172" t="s">
        <v>18</v>
      </c>
      <c r="E1502" s="173">
        <v>3212</v>
      </c>
      <c r="F1502" s="228" t="s">
        <v>111</v>
      </c>
      <c r="G1502" s="189"/>
      <c r="H1502" s="222">
        <v>10000</v>
      </c>
      <c r="I1502" s="222">
        <v>9000</v>
      </c>
      <c r="J1502" s="222"/>
      <c r="K1502" s="222">
        <f t="shared" si="178"/>
        <v>1000</v>
      </c>
    </row>
    <row r="1503" spans="1:11" ht="15" x14ac:dyDescent="0.2">
      <c r="A1503" s="172" t="s">
        <v>647</v>
      </c>
      <c r="B1503" s="194" t="s">
        <v>629</v>
      </c>
      <c r="C1503" s="194">
        <v>559</v>
      </c>
      <c r="D1503" s="172" t="s">
        <v>18</v>
      </c>
      <c r="E1503" s="173">
        <v>3213</v>
      </c>
      <c r="F1503" s="228" t="s">
        <v>112</v>
      </c>
      <c r="G1503" s="189"/>
      <c r="H1503" s="222">
        <v>10000</v>
      </c>
      <c r="I1503" s="222">
        <v>9000</v>
      </c>
      <c r="J1503" s="222"/>
      <c r="K1503" s="222">
        <f t="shared" si="178"/>
        <v>1000</v>
      </c>
    </row>
    <row r="1504" spans="1:11" x14ac:dyDescent="0.2">
      <c r="A1504" s="170" t="s">
        <v>647</v>
      </c>
      <c r="B1504" s="169" t="s">
        <v>629</v>
      </c>
      <c r="C1504" s="169">
        <v>559</v>
      </c>
      <c r="D1504" s="170"/>
      <c r="E1504" s="171">
        <v>322</v>
      </c>
      <c r="F1504" s="230"/>
      <c r="G1504" s="198"/>
      <c r="H1504" s="246">
        <f>H1505</f>
        <v>10000</v>
      </c>
      <c r="I1504" s="246">
        <f>I1505</f>
        <v>9000</v>
      </c>
      <c r="J1504" s="246">
        <f>J1505</f>
        <v>0</v>
      </c>
      <c r="K1504" s="246">
        <f t="shared" si="178"/>
        <v>1000</v>
      </c>
    </row>
    <row r="1505" spans="1:11" ht="15" x14ac:dyDescent="0.2">
      <c r="A1505" s="172" t="s">
        <v>647</v>
      </c>
      <c r="B1505" s="145" t="s">
        <v>629</v>
      </c>
      <c r="C1505" s="145">
        <v>559</v>
      </c>
      <c r="D1505" s="172" t="s">
        <v>18</v>
      </c>
      <c r="E1505" s="173">
        <v>3221</v>
      </c>
      <c r="F1505" s="228" t="s">
        <v>146</v>
      </c>
      <c r="G1505" s="189"/>
      <c r="H1505" s="222">
        <v>10000</v>
      </c>
      <c r="I1505" s="222">
        <v>9000</v>
      </c>
      <c r="J1505" s="222"/>
      <c r="K1505" s="222">
        <f t="shared" si="178"/>
        <v>1000</v>
      </c>
    </row>
    <row r="1506" spans="1:11" x14ac:dyDescent="0.2">
      <c r="A1506" s="170" t="s">
        <v>647</v>
      </c>
      <c r="B1506" s="169" t="s">
        <v>629</v>
      </c>
      <c r="C1506" s="169">
        <v>559</v>
      </c>
      <c r="D1506" s="170"/>
      <c r="E1506" s="171">
        <v>323</v>
      </c>
      <c r="F1506" s="230"/>
      <c r="G1506" s="198"/>
      <c r="H1506" s="246">
        <f>SUM(H1507:H1513)</f>
        <v>215000</v>
      </c>
      <c r="I1506" s="246">
        <f>SUM(I1507:I1513)</f>
        <v>142000</v>
      </c>
      <c r="J1506" s="246">
        <f>SUM(J1507:J1513)</f>
        <v>16000</v>
      </c>
      <c r="K1506" s="246">
        <f t="shared" si="178"/>
        <v>89000</v>
      </c>
    </row>
    <row r="1507" spans="1:11" ht="15" x14ac:dyDescent="0.2">
      <c r="A1507" s="172" t="s">
        <v>647</v>
      </c>
      <c r="B1507" s="145" t="s">
        <v>629</v>
      </c>
      <c r="C1507" s="145">
        <v>559</v>
      </c>
      <c r="D1507" s="172" t="s">
        <v>18</v>
      </c>
      <c r="E1507" s="173">
        <v>3231</v>
      </c>
      <c r="F1507" s="228" t="s">
        <v>117</v>
      </c>
      <c r="G1507" s="189"/>
      <c r="H1507" s="222">
        <v>10000</v>
      </c>
      <c r="I1507" s="222">
        <v>9000</v>
      </c>
      <c r="J1507" s="222"/>
      <c r="K1507" s="222">
        <f t="shared" si="178"/>
        <v>1000</v>
      </c>
    </row>
    <row r="1508" spans="1:11" ht="15" x14ac:dyDescent="0.2">
      <c r="A1508" s="172" t="s">
        <v>647</v>
      </c>
      <c r="B1508" s="145" t="s">
        <v>629</v>
      </c>
      <c r="C1508" s="145">
        <v>559</v>
      </c>
      <c r="D1508" s="172" t="s">
        <v>18</v>
      </c>
      <c r="E1508" s="173">
        <v>3232</v>
      </c>
      <c r="F1508" s="228" t="s">
        <v>118</v>
      </c>
      <c r="G1508" s="189"/>
      <c r="H1508" s="222">
        <v>10000</v>
      </c>
      <c r="I1508" s="222"/>
      <c r="J1508" s="222">
        <v>11000</v>
      </c>
      <c r="K1508" s="222">
        <f t="shared" si="178"/>
        <v>21000</v>
      </c>
    </row>
    <row r="1509" spans="1:11" ht="15" x14ac:dyDescent="0.2">
      <c r="A1509" s="172" t="s">
        <v>647</v>
      </c>
      <c r="B1509" s="145" t="s">
        <v>629</v>
      </c>
      <c r="C1509" s="145">
        <v>559</v>
      </c>
      <c r="D1509" s="172" t="s">
        <v>18</v>
      </c>
      <c r="E1509" s="173">
        <v>3233</v>
      </c>
      <c r="F1509" s="228" t="s">
        <v>119</v>
      </c>
      <c r="G1509" s="189"/>
      <c r="H1509" s="222">
        <v>120000</v>
      </c>
      <c r="I1509" s="222">
        <v>89000</v>
      </c>
      <c r="J1509" s="222"/>
      <c r="K1509" s="222">
        <f t="shared" si="178"/>
        <v>31000</v>
      </c>
    </row>
    <row r="1510" spans="1:11" ht="15" x14ac:dyDescent="0.2">
      <c r="A1510" s="172" t="s">
        <v>647</v>
      </c>
      <c r="B1510" s="145" t="s">
        <v>629</v>
      </c>
      <c r="C1510" s="145">
        <v>559</v>
      </c>
      <c r="D1510" s="172" t="s">
        <v>18</v>
      </c>
      <c r="E1510" s="173">
        <v>3235</v>
      </c>
      <c r="F1510" s="228" t="s">
        <v>42</v>
      </c>
      <c r="G1510" s="189"/>
      <c r="H1510" s="222">
        <v>10000</v>
      </c>
      <c r="I1510" s="222">
        <v>9000</v>
      </c>
      <c r="J1510" s="222"/>
      <c r="K1510" s="222">
        <f t="shared" si="178"/>
        <v>1000</v>
      </c>
    </row>
    <row r="1511" spans="1:11" ht="15" x14ac:dyDescent="0.2">
      <c r="A1511" s="172" t="s">
        <v>647</v>
      </c>
      <c r="B1511" s="145" t="s">
        <v>629</v>
      </c>
      <c r="C1511" s="145">
        <v>559</v>
      </c>
      <c r="D1511" s="172" t="s">
        <v>18</v>
      </c>
      <c r="E1511" s="173">
        <v>3237</v>
      </c>
      <c r="F1511" s="228" t="s">
        <v>36</v>
      </c>
      <c r="G1511" s="189"/>
      <c r="H1511" s="222">
        <v>45000</v>
      </c>
      <c r="I1511" s="222">
        <v>26000</v>
      </c>
      <c r="J1511" s="222"/>
      <c r="K1511" s="222">
        <f t="shared" si="178"/>
        <v>19000</v>
      </c>
    </row>
    <row r="1512" spans="1:11" ht="15" x14ac:dyDescent="0.2">
      <c r="A1512" s="172" t="s">
        <v>647</v>
      </c>
      <c r="B1512" s="145" t="s">
        <v>629</v>
      </c>
      <c r="C1512" s="145">
        <v>559</v>
      </c>
      <c r="D1512" s="172" t="s">
        <v>18</v>
      </c>
      <c r="E1512" s="173">
        <v>3238</v>
      </c>
      <c r="F1512" s="228" t="s">
        <v>122</v>
      </c>
      <c r="G1512" s="189"/>
      <c r="H1512" s="222">
        <v>10000</v>
      </c>
      <c r="I1512" s="222"/>
      <c r="J1512" s="222">
        <v>5000</v>
      </c>
      <c r="K1512" s="222">
        <f t="shared" si="178"/>
        <v>15000</v>
      </c>
    </row>
    <row r="1513" spans="1:11" ht="15" x14ac:dyDescent="0.2">
      <c r="A1513" s="172" t="s">
        <v>647</v>
      </c>
      <c r="B1513" s="145" t="s">
        <v>629</v>
      </c>
      <c r="C1513" s="145">
        <v>559</v>
      </c>
      <c r="D1513" s="172" t="s">
        <v>18</v>
      </c>
      <c r="E1513" s="173">
        <v>3239</v>
      </c>
      <c r="F1513" s="228" t="s">
        <v>41</v>
      </c>
      <c r="G1513" s="189"/>
      <c r="H1513" s="222">
        <v>10000</v>
      </c>
      <c r="I1513" s="222">
        <v>9000</v>
      </c>
      <c r="J1513" s="222"/>
      <c r="K1513" s="222">
        <f t="shared" si="178"/>
        <v>1000</v>
      </c>
    </row>
    <row r="1514" spans="1:11" x14ac:dyDescent="0.2">
      <c r="A1514" s="170" t="s">
        <v>647</v>
      </c>
      <c r="B1514" s="169" t="s">
        <v>629</v>
      </c>
      <c r="C1514" s="169">
        <v>559</v>
      </c>
      <c r="D1514" s="170"/>
      <c r="E1514" s="171">
        <v>324</v>
      </c>
      <c r="F1514" s="230"/>
      <c r="G1514" s="198"/>
      <c r="H1514" s="260">
        <f>H1515</f>
        <v>10000</v>
      </c>
      <c r="I1514" s="260">
        <f>I1515</f>
        <v>9000</v>
      </c>
      <c r="J1514" s="260">
        <f>J1515</f>
        <v>0</v>
      </c>
      <c r="K1514" s="260">
        <f t="shared" si="178"/>
        <v>1000</v>
      </c>
    </row>
    <row r="1515" spans="1:11" ht="30" x14ac:dyDescent="0.2">
      <c r="A1515" s="172" t="s">
        <v>647</v>
      </c>
      <c r="B1515" s="145" t="s">
        <v>629</v>
      </c>
      <c r="C1515" s="145">
        <v>559</v>
      </c>
      <c r="D1515" s="172" t="s">
        <v>18</v>
      </c>
      <c r="E1515" s="173">
        <v>3241</v>
      </c>
      <c r="F1515" s="228" t="s">
        <v>238</v>
      </c>
      <c r="G1515" s="189"/>
      <c r="H1515" s="244">
        <v>10000</v>
      </c>
      <c r="I1515" s="244">
        <v>9000</v>
      </c>
      <c r="J1515" s="244"/>
      <c r="K1515" s="244">
        <f t="shared" si="178"/>
        <v>1000</v>
      </c>
    </row>
    <row r="1516" spans="1:11" x14ac:dyDescent="0.2">
      <c r="A1516" s="170" t="s">
        <v>647</v>
      </c>
      <c r="B1516" s="169" t="s">
        <v>629</v>
      </c>
      <c r="C1516" s="169">
        <v>559</v>
      </c>
      <c r="D1516" s="170"/>
      <c r="E1516" s="171">
        <v>329</v>
      </c>
      <c r="F1516" s="230"/>
      <c r="G1516" s="198"/>
      <c r="H1516" s="246">
        <f>H1517</f>
        <v>10000</v>
      </c>
      <c r="I1516" s="246">
        <f>I1517</f>
        <v>9000</v>
      </c>
      <c r="J1516" s="246">
        <f>J1517</f>
        <v>0</v>
      </c>
      <c r="K1516" s="246">
        <f t="shared" si="178"/>
        <v>1000</v>
      </c>
    </row>
    <row r="1517" spans="1:11" ht="15" x14ac:dyDescent="0.2">
      <c r="A1517" s="172" t="s">
        <v>647</v>
      </c>
      <c r="B1517" s="145" t="s">
        <v>629</v>
      </c>
      <c r="C1517" s="145">
        <v>559</v>
      </c>
      <c r="D1517" s="172" t="s">
        <v>18</v>
      </c>
      <c r="E1517" s="173">
        <v>3293</v>
      </c>
      <c r="F1517" s="228" t="s">
        <v>124</v>
      </c>
      <c r="G1517" s="189"/>
      <c r="H1517" s="222">
        <v>10000</v>
      </c>
      <c r="I1517" s="222">
        <v>9000</v>
      </c>
      <c r="J1517" s="222"/>
      <c r="K1517" s="222">
        <f t="shared" si="178"/>
        <v>1000</v>
      </c>
    </row>
    <row r="1518" spans="1:11" x14ac:dyDescent="0.2">
      <c r="A1518" s="353" t="s">
        <v>647</v>
      </c>
      <c r="B1518" s="299" t="s">
        <v>629</v>
      </c>
      <c r="C1518" s="282">
        <v>559</v>
      </c>
      <c r="D1518" s="282"/>
      <c r="E1518" s="283">
        <v>42</v>
      </c>
      <c r="F1518" s="284"/>
      <c r="G1518" s="285"/>
      <c r="H1518" s="286">
        <f>H1519</f>
        <v>20000</v>
      </c>
      <c r="I1518" s="286">
        <f>I1519</f>
        <v>18000</v>
      </c>
      <c r="J1518" s="286">
        <f>J1519</f>
        <v>0</v>
      </c>
      <c r="K1518" s="286">
        <f t="shared" si="178"/>
        <v>2000</v>
      </c>
    </row>
    <row r="1519" spans="1:11" x14ac:dyDescent="0.2">
      <c r="A1519" s="170" t="s">
        <v>647</v>
      </c>
      <c r="B1519" s="169" t="s">
        <v>629</v>
      </c>
      <c r="C1519" s="169">
        <v>559</v>
      </c>
      <c r="D1519" s="170"/>
      <c r="E1519" s="171">
        <v>422</v>
      </c>
      <c r="F1519" s="230"/>
      <c r="G1519" s="198"/>
      <c r="H1519" s="246">
        <f>H1520+H1521</f>
        <v>20000</v>
      </c>
      <c r="I1519" s="246">
        <f>I1520+I1521</f>
        <v>18000</v>
      </c>
      <c r="J1519" s="246">
        <f>J1520+J1521</f>
        <v>0</v>
      </c>
      <c r="K1519" s="246">
        <f t="shared" si="178"/>
        <v>2000</v>
      </c>
    </row>
    <row r="1520" spans="1:11" ht="15" x14ac:dyDescent="0.2">
      <c r="A1520" s="172" t="s">
        <v>647</v>
      </c>
      <c r="B1520" s="145" t="s">
        <v>629</v>
      </c>
      <c r="C1520" s="145">
        <v>559</v>
      </c>
      <c r="D1520" s="172" t="s">
        <v>18</v>
      </c>
      <c r="E1520" s="173">
        <v>4222</v>
      </c>
      <c r="F1520" s="228" t="s">
        <v>130</v>
      </c>
      <c r="G1520" s="189"/>
      <c r="H1520" s="244">
        <v>10000</v>
      </c>
      <c r="I1520" s="244">
        <v>9000</v>
      </c>
      <c r="J1520" s="244"/>
      <c r="K1520" s="244">
        <f t="shared" si="178"/>
        <v>1000</v>
      </c>
    </row>
    <row r="1521" spans="1:11" x14ac:dyDescent="0.2">
      <c r="A1521" s="250" t="s">
        <v>647</v>
      </c>
      <c r="B1521" s="145" t="s">
        <v>629</v>
      </c>
      <c r="C1521" s="145">
        <v>559</v>
      </c>
      <c r="D1521" s="172" t="s">
        <v>18</v>
      </c>
      <c r="E1521" s="173">
        <v>4227</v>
      </c>
      <c r="F1521" s="228" t="s">
        <v>132</v>
      </c>
      <c r="G1521" s="189"/>
      <c r="H1521" s="244">
        <v>10000</v>
      </c>
      <c r="I1521" s="244">
        <v>9000</v>
      </c>
      <c r="J1521" s="244"/>
      <c r="K1521" s="244">
        <f t="shared" si="178"/>
        <v>1000</v>
      </c>
    </row>
    <row r="1522" spans="1:11" x14ac:dyDescent="0.2">
      <c r="A1522" s="353" t="s">
        <v>647</v>
      </c>
      <c r="B1522" s="299" t="s">
        <v>629</v>
      </c>
      <c r="C1522" s="282">
        <v>51</v>
      </c>
      <c r="D1522" s="282"/>
      <c r="E1522" s="283">
        <v>32</v>
      </c>
      <c r="F1522" s="284"/>
      <c r="G1522" s="285"/>
      <c r="H1522" s="286">
        <f>H1523+H1527+H1529+H1535</f>
        <v>10000</v>
      </c>
      <c r="I1522" s="286">
        <f>I1523+I1527+I1529+I1535</f>
        <v>2000</v>
      </c>
      <c r="J1522" s="286">
        <f>J1523+J1527+J1529+J1535</f>
        <v>1398000</v>
      </c>
      <c r="K1522" s="286">
        <f t="shared" si="178"/>
        <v>1406000</v>
      </c>
    </row>
    <row r="1523" spans="1:11" x14ac:dyDescent="0.2">
      <c r="A1523" s="170" t="s">
        <v>647</v>
      </c>
      <c r="B1523" s="169" t="s">
        <v>629</v>
      </c>
      <c r="C1523" s="169">
        <v>51</v>
      </c>
      <c r="D1523" s="170"/>
      <c r="E1523" s="171">
        <v>321</v>
      </c>
      <c r="F1523" s="230"/>
      <c r="G1523" s="198"/>
      <c r="H1523" s="246">
        <f>H1524+H1525+H1526</f>
        <v>3000</v>
      </c>
      <c r="I1523" s="246">
        <f>I1524+I1525+I1526</f>
        <v>1000</v>
      </c>
      <c r="J1523" s="246">
        <f>J1524+J1525+J1526</f>
        <v>84000</v>
      </c>
      <c r="K1523" s="246">
        <f t="shared" si="178"/>
        <v>86000</v>
      </c>
    </row>
    <row r="1524" spans="1:11" ht="15" x14ac:dyDescent="0.2">
      <c r="A1524" s="172" t="s">
        <v>647</v>
      </c>
      <c r="B1524" s="145" t="s">
        <v>629</v>
      </c>
      <c r="C1524" s="145">
        <v>51</v>
      </c>
      <c r="D1524" s="172" t="s">
        <v>18</v>
      </c>
      <c r="E1524" s="173">
        <v>3211</v>
      </c>
      <c r="F1524" s="228" t="s">
        <v>110</v>
      </c>
      <c r="G1524" s="189"/>
      <c r="H1524" s="222">
        <v>1000</v>
      </c>
      <c r="I1524" s="222"/>
      <c r="J1524" s="222">
        <v>79000</v>
      </c>
      <c r="K1524" s="222">
        <f t="shared" si="178"/>
        <v>80000</v>
      </c>
    </row>
    <row r="1525" spans="1:11" ht="30" x14ac:dyDescent="0.2">
      <c r="A1525" s="172" t="s">
        <v>647</v>
      </c>
      <c r="B1525" s="194" t="s">
        <v>629</v>
      </c>
      <c r="C1525" s="194">
        <v>51</v>
      </c>
      <c r="D1525" s="172" t="s">
        <v>18</v>
      </c>
      <c r="E1525" s="173">
        <v>3212</v>
      </c>
      <c r="F1525" s="228" t="s">
        <v>111</v>
      </c>
      <c r="G1525" s="189"/>
      <c r="H1525" s="222">
        <v>1000</v>
      </c>
      <c r="I1525" s="222">
        <v>1000</v>
      </c>
      <c r="J1525" s="222"/>
      <c r="K1525" s="222">
        <f t="shared" si="178"/>
        <v>0</v>
      </c>
    </row>
    <row r="1526" spans="1:11" ht="15" x14ac:dyDescent="0.2">
      <c r="A1526" s="172" t="s">
        <v>647</v>
      </c>
      <c r="B1526" s="194" t="s">
        <v>629</v>
      </c>
      <c r="C1526" s="194">
        <v>51</v>
      </c>
      <c r="D1526" s="172" t="s">
        <v>18</v>
      </c>
      <c r="E1526" s="173">
        <v>3213</v>
      </c>
      <c r="F1526" s="228" t="s">
        <v>112</v>
      </c>
      <c r="G1526" s="189"/>
      <c r="H1526" s="222">
        <v>1000</v>
      </c>
      <c r="I1526" s="222"/>
      <c r="J1526" s="222">
        <v>5000</v>
      </c>
      <c r="K1526" s="222">
        <f t="shared" si="178"/>
        <v>6000</v>
      </c>
    </row>
    <row r="1527" spans="1:11" x14ac:dyDescent="0.2">
      <c r="A1527" s="170" t="s">
        <v>647</v>
      </c>
      <c r="B1527" s="169" t="s">
        <v>629</v>
      </c>
      <c r="C1527" s="169">
        <v>51</v>
      </c>
      <c r="D1527" s="170"/>
      <c r="E1527" s="171">
        <v>322</v>
      </c>
      <c r="F1527" s="230"/>
      <c r="G1527" s="198"/>
      <c r="H1527" s="246">
        <f>H1528</f>
        <v>1000</v>
      </c>
      <c r="I1527" s="246">
        <f>I1528</f>
        <v>1000</v>
      </c>
      <c r="J1527" s="246">
        <f>J1528</f>
        <v>0</v>
      </c>
      <c r="K1527" s="246">
        <f t="shared" si="178"/>
        <v>0</v>
      </c>
    </row>
    <row r="1528" spans="1:11" ht="15" x14ac:dyDescent="0.2">
      <c r="A1528" s="172" t="s">
        <v>647</v>
      </c>
      <c r="B1528" s="145" t="s">
        <v>629</v>
      </c>
      <c r="C1528" s="145">
        <v>51</v>
      </c>
      <c r="D1528" s="172" t="s">
        <v>18</v>
      </c>
      <c r="E1528" s="173">
        <v>3221</v>
      </c>
      <c r="F1528" s="228" t="s">
        <v>146</v>
      </c>
      <c r="G1528" s="189"/>
      <c r="H1528" s="222">
        <v>1000</v>
      </c>
      <c r="I1528" s="222">
        <v>1000</v>
      </c>
      <c r="J1528" s="222"/>
      <c r="K1528" s="222">
        <f t="shared" si="178"/>
        <v>0</v>
      </c>
    </row>
    <row r="1529" spans="1:11" x14ac:dyDescent="0.2">
      <c r="A1529" s="170" t="s">
        <v>647</v>
      </c>
      <c r="B1529" s="169" t="s">
        <v>629</v>
      </c>
      <c r="C1529" s="169">
        <v>51</v>
      </c>
      <c r="D1529" s="170"/>
      <c r="E1529" s="171">
        <v>323</v>
      </c>
      <c r="F1529" s="230"/>
      <c r="G1529" s="198"/>
      <c r="H1529" s="246">
        <f>SUM(H1530:H1534)</f>
        <v>5000</v>
      </c>
      <c r="I1529" s="246">
        <f>SUM(I1530:I1534)</f>
        <v>0</v>
      </c>
      <c r="J1529" s="246">
        <f>SUM(J1530:J1534)</f>
        <v>1310000</v>
      </c>
      <c r="K1529" s="246">
        <f t="shared" si="178"/>
        <v>1315000</v>
      </c>
    </row>
    <row r="1530" spans="1:11" ht="15" x14ac:dyDescent="0.2">
      <c r="A1530" s="172" t="s">
        <v>647</v>
      </c>
      <c r="B1530" s="145" t="s">
        <v>629</v>
      </c>
      <c r="C1530" s="145">
        <v>51</v>
      </c>
      <c r="D1530" s="172" t="s">
        <v>18</v>
      </c>
      <c r="E1530" s="173">
        <v>3231</v>
      </c>
      <c r="F1530" s="228" t="s">
        <v>117</v>
      </c>
      <c r="G1530" s="189"/>
      <c r="H1530" s="222">
        <v>1000</v>
      </c>
      <c r="I1530" s="222"/>
      <c r="J1530" s="222"/>
      <c r="K1530" s="222">
        <f t="shared" si="178"/>
        <v>1000</v>
      </c>
    </row>
    <row r="1531" spans="1:11" ht="15" x14ac:dyDescent="0.2">
      <c r="A1531" s="172" t="s">
        <v>647</v>
      </c>
      <c r="B1531" s="145" t="s">
        <v>629</v>
      </c>
      <c r="C1531" s="145">
        <v>51</v>
      </c>
      <c r="D1531" s="172" t="s">
        <v>18</v>
      </c>
      <c r="E1531" s="173">
        <v>3233</v>
      </c>
      <c r="F1531" s="228" t="s">
        <v>119</v>
      </c>
      <c r="G1531" s="189"/>
      <c r="H1531" s="222">
        <v>1000</v>
      </c>
      <c r="I1531" s="222"/>
      <c r="J1531" s="222">
        <v>29000</v>
      </c>
      <c r="K1531" s="222">
        <f t="shared" si="178"/>
        <v>30000</v>
      </c>
    </row>
    <row r="1532" spans="1:11" ht="15" x14ac:dyDescent="0.2">
      <c r="A1532" s="172" t="s">
        <v>647</v>
      </c>
      <c r="B1532" s="145" t="s">
        <v>629</v>
      </c>
      <c r="C1532" s="145">
        <v>51</v>
      </c>
      <c r="D1532" s="172" t="s">
        <v>18</v>
      </c>
      <c r="E1532" s="173">
        <v>3235</v>
      </c>
      <c r="F1532" s="228" t="s">
        <v>42</v>
      </c>
      <c r="G1532" s="189"/>
      <c r="H1532" s="222">
        <v>1000</v>
      </c>
      <c r="I1532" s="222"/>
      <c r="J1532" s="222"/>
      <c r="K1532" s="222">
        <f t="shared" si="178"/>
        <v>1000</v>
      </c>
    </row>
    <row r="1533" spans="1:11" ht="15" x14ac:dyDescent="0.2">
      <c r="A1533" s="172" t="s">
        <v>647</v>
      </c>
      <c r="B1533" s="145" t="s">
        <v>629</v>
      </c>
      <c r="C1533" s="145">
        <v>51</v>
      </c>
      <c r="D1533" s="172" t="s">
        <v>18</v>
      </c>
      <c r="E1533" s="173">
        <v>3237</v>
      </c>
      <c r="F1533" s="228" t="s">
        <v>36</v>
      </c>
      <c r="G1533" s="189"/>
      <c r="H1533" s="222">
        <v>1000</v>
      </c>
      <c r="I1533" s="222"/>
      <c r="J1533" s="222">
        <v>1272000</v>
      </c>
      <c r="K1533" s="222">
        <f t="shared" si="178"/>
        <v>1273000</v>
      </c>
    </row>
    <row r="1534" spans="1:11" ht="15" x14ac:dyDescent="0.2">
      <c r="A1534" s="172" t="s">
        <v>647</v>
      </c>
      <c r="B1534" s="145" t="s">
        <v>629</v>
      </c>
      <c r="C1534" s="145">
        <v>51</v>
      </c>
      <c r="D1534" s="172" t="s">
        <v>18</v>
      </c>
      <c r="E1534" s="173">
        <v>3239</v>
      </c>
      <c r="F1534" s="228" t="s">
        <v>41</v>
      </c>
      <c r="G1534" s="189"/>
      <c r="H1534" s="222">
        <v>1000</v>
      </c>
      <c r="I1534" s="222"/>
      <c r="J1534" s="222">
        <v>9000</v>
      </c>
      <c r="K1534" s="222">
        <f t="shared" si="178"/>
        <v>10000</v>
      </c>
    </row>
    <row r="1535" spans="1:11" x14ac:dyDescent="0.2">
      <c r="A1535" s="170" t="s">
        <v>647</v>
      </c>
      <c r="B1535" s="169" t="s">
        <v>629</v>
      </c>
      <c r="C1535" s="169">
        <v>51</v>
      </c>
      <c r="D1535" s="170"/>
      <c r="E1535" s="171">
        <v>329</v>
      </c>
      <c r="F1535" s="230"/>
      <c r="G1535" s="198"/>
      <c r="H1535" s="246">
        <f>H1536</f>
        <v>1000</v>
      </c>
      <c r="I1535" s="246">
        <f>I1536</f>
        <v>0</v>
      </c>
      <c r="J1535" s="246">
        <f>J1536</f>
        <v>4000</v>
      </c>
      <c r="K1535" s="246">
        <f t="shared" si="178"/>
        <v>5000</v>
      </c>
    </row>
    <row r="1536" spans="1:11" ht="15" x14ac:dyDescent="0.2">
      <c r="A1536" s="172" t="s">
        <v>647</v>
      </c>
      <c r="B1536" s="145" t="s">
        <v>629</v>
      </c>
      <c r="C1536" s="145">
        <v>51</v>
      </c>
      <c r="D1536" s="172" t="s">
        <v>18</v>
      </c>
      <c r="E1536" s="173">
        <v>3293</v>
      </c>
      <c r="F1536" s="228" t="s">
        <v>124</v>
      </c>
      <c r="G1536" s="189"/>
      <c r="H1536" s="222">
        <v>1000</v>
      </c>
      <c r="I1536" s="222"/>
      <c r="J1536" s="222">
        <v>4000</v>
      </c>
      <c r="K1536" s="222">
        <f t="shared" si="178"/>
        <v>5000</v>
      </c>
    </row>
    <row r="1537" spans="1:11" x14ac:dyDescent="0.2">
      <c r="A1537" s="353" t="s">
        <v>647</v>
      </c>
      <c r="B1537" s="299" t="s">
        <v>629</v>
      </c>
      <c r="C1537" s="282">
        <v>51</v>
      </c>
      <c r="D1537" s="282"/>
      <c r="E1537" s="283">
        <v>42</v>
      </c>
      <c r="F1537" s="284"/>
      <c r="G1537" s="285"/>
      <c r="H1537" s="286">
        <f t="shared" ref="H1537:J1538" si="179">H1538</f>
        <v>1000</v>
      </c>
      <c r="I1537" s="286">
        <f t="shared" si="179"/>
        <v>0</v>
      </c>
      <c r="J1537" s="286">
        <f t="shared" si="179"/>
        <v>49000</v>
      </c>
      <c r="K1537" s="286">
        <f t="shared" si="178"/>
        <v>50000</v>
      </c>
    </row>
    <row r="1538" spans="1:11" x14ac:dyDescent="0.2">
      <c r="A1538" s="170" t="s">
        <v>647</v>
      </c>
      <c r="B1538" s="169" t="s">
        <v>629</v>
      </c>
      <c r="C1538" s="169">
        <v>51</v>
      </c>
      <c r="D1538" s="170"/>
      <c r="E1538" s="171">
        <v>422</v>
      </c>
      <c r="F1538" s="230"/>
      <c r="G1538" s="198"/>
      <c r="H1538" s="246">
        <f t="shared" si="179"/>
        <v>1000</v>
      </c>
      <c r="I1538" s="246">
        <f t="shared" si="179"/>
        <v>0</v>
      </c>
      <c r="J1538" s="246">
        <f t="shared" si="179"/>
        <v>49000</v>
      </c>
      <c r="K1538" s="246">
        <f t="shared" si="178"/>
        <v>50000</v>
      </c>
    </row>
    <row r="1539" spans="1:11" ht="15" x14ac:dyDescent="0.2">
      <c r="A1539" s="172" t="s">
        <v>647</v>
      </c>
      <c r="B1539" s="145" t="s">
        <v>629</v>
      </c>
      <c r="C1539" s="145">
        <v>51</v>
      </c>
      <c r="D1539" s="172" t="s">
        <v>18</v>
      </c>
      <c r="E1539" s="173">
        <v>4222</v>
      </c>
      <c r="F1539" s="228" t="s">
        <v>130</v>
      </c>
      <c r="G1539" s="189"/>
      <c r="H1539" s="244">
        <v>1000</v>
      </c>
      <c r="I1539" s="244"/>
      <c r="J1539" s="244">
        <v>49000</v>
      </c>
      <c r="K1539" s="244">
        <f t="shared" si="178"/>
        <v>50000</v>
      </c>
    </row>
    <row r="1540" spans="1:11" ht="56.25" x14ac:dyDescent="0.2">
      <c r="A1540" s="354" t="s">
        <v>647</v>
      </c>
      <c r="B1540" s="293" t="s">
        <v>935</v>
      </c>
      <c r="C1540" s="293"/>
      <c r="D1540" s="293"/>
      <c r="E1540" s="294"/>
      <c r="F1540" s="296" t="s">
        <v>936</v>
      </c>
      <c r="G1540" s="297" t="s">
        <v>643</v>
      </c>
      <c r="H1540" s="298">
        <f>H1541+H1546</f>
        <v>300000000</v>
      </c>
      <c r="I1540" s="298">
        <f>I1541+I1546</f>
        <v>74362999.999999985</v>
      </c>
      <c r="J1540" s="298">
        <f>J1541+J1546</f>
        <v>36113000</v>
      </c>
      <c r="K1540" s="298">
        <f t="shared" si="178"/>
        <v>261750000</v>
      </c>
    </row>
    <row r="1541" spans="1:11" x14ac:dyDescent="0.2">
      <c r="A1541" s="353" t="s">
        <v>647</v>
      </c>
      <c r="B1541" s="299" t="s">
        <v>935</v>
      </c>
      <c r="C1541" s="282">
        <v>581</v>
      </c>
      <c r="D1541" s="282"/>
      <c r="E1541" s="283">
        <v>36</v>
      </c>
      <c r="F1541" s="284"/>
      <c r="G1541" s="285"/>
      <c r="H1541" s="286">
        <f>SUM(H1542)</f>
        <v>158778000</v>
      </c>
      <c r="I1541" s="286">
        <f>SUM(I1542)</f>
        <v>74362999.999999985</v>
      </c>
      <c r="J1541" s="286">
        <f>SUM(J1542)</f>
        <v>0</v>
      </c>
      <c r="K1541" s="286">
        <f t="shared" si="178"/>
        <v>84415000.000000015</v>
      </c>
    </row>
    <row r="1542" spans="1:11" x14ac:dyDescent="0.2">
      <c r="A1542" s="181" t="s">
        <v>647</v>
      </c>
      <c r="B1542" s="153" t="s">
        <v>935</v>
      </c>
      <c r="C1542" s="154">
        <v>581</v>
      </c>
      <c r="D1542" s="155"/>
      <c r="E1542" s="156">
        <v>368</v>
      </c>
      <c r="F1542" s="225"/>
      <c r="G1542" s="157"/>
      <c r="H1542" s="158">
        <f>SUM(H1543:H1545)</f>
        <v>158778000</v>
      </c>
      <c r="I1542" s="158">
        <f>SUM(I1543:I1545)</f>
        <v>74362999.999999985</v>
      </c>
      <c r="J1542" s="158">
        <f>SUM(J1543:J1545)</f>
        <v>0</v>
      </c>
      <c r="K1542" s="158">
        <f t="shared" si="178"/>
        <v>84415000.000000015</v>
      </c>
    </row>
    <row r="1543" spans="1:11" s="152" customFormat="1" ht="30" x14ac:dyDescent="0.2">
      <c r="A1543" s="250" t="s">
        <v>647</v>
      </c>
      <c r="B1543" s="368" t="s">
        <v>935</v>
      </c>
      <c r="C1543" s="368">
        <v>581</v>
      </c>
      <c r="D1543" s="373" t="s">
        <v>24</v>
      </c>
      <c r="E1543" s="374">
        <v>3682</v>
      </c>
      <c r="F1543" s="232" t="s">
        <v>620</v>
      </c>
      <c r="G1543" s="205"/>
      <c r="H1543" s="244">
        <v>31283000</v>
      </c>
      <c r="I1543" s="244">
        <v>31283000</v>
      </c>
      <c r="J1543" s="244"/>
      <c r="K1543" s="244">
        <f t="shared" si="178"/>
        <v>0</v>
      </c>
    </row>
    <row r="1544" spans="1:11" ht="30" x14ac:dyDescent="0.2">
      <c r="A1544" s="250" t="s">
        <v>647</v>
      </c>
      <c r="B1544" s="368" t="s">
        <v>935</v>
      </c>
      <c r="C1544" s="368">
        <v>581</v>
      </c>
      <c r="D1544" s="373" t="s">
        <v>25</v>
      </c>
      <c r="E1544" s="374">
        <v>3682</v>
      </c>
      <c r="F1544" s="232" t="s">
        <v>620</v>
      </c>
      <c r="G1544" s="205"/>
      <c r="H1544" s="244">
        <v>1575000</v>
      </c>
      <c r="I1544" s="244"/>
      <c r="J1544" s="244"/>
      <c r="K1544" s="244">
        <f t="shared" si="178"/>
        <v>1575000</v>
      </c>
    </row>
    <row r="1545" spans="1:11" ht="30" x14ac:dyDescent="0.2">
      <c r="A1545" s="250" t="s">
        <v>647</v>
      </c>
      <c r="B1545" s="368" t="s">
        <v>935</v>
      </c>
      <c r="C1545" s="368">
        <v>581</v>
      </c>
      <c r="D1545" s="373" t="s">
        <v>27</v>
      </c>
      <c r="E1545" s="374">
        <v>3682</v>
      </c>
      <c r="F1545" s="232" t="s">
        <v>620</v>
      </c>
      <c r="G1545" s="205"/>
      <c r="H1545" s="244">
        <v>125920000</v>
      </c>
      <c r="I1545" s="244">
        <v>43079999.999999985</v>
      </c>
      <c r="J1545" s="244"/>
      <c r="K1545" s="244">
        <f t="shared" si="178"/>
        <v>82840000.000000015</v>
      </c>
    </row>
    <row r="1546" spans="1:11" s="152" customFormat="1" x14ac:dyDescent="0.2">
      <c r="A1546" s="353" t="s">
        <v>647</v>
      </c>
      <c r="B1546" s="299" t="s">
        <v>935</v>
      </c>
      <c r="C1546" s="282">
        <v>581</v>
      </c>
      <c r="D1546" s="282"/>
      <c r="E1546" s="283">
        <v>38</v>
      </c>
      <c r="F1546" s="284"/>
      <c r="G1546" s="285"/>
      <c r="H1546" s="286">
        <f>H1547</f>
        <v>141222000</v>
      </c>
      <c r="I1546" s="286">
        <f>I1547</f>
        <v>0</v>
      </c>
      <c r="J1546" s="286">
        <f>J1547</f>
        <v>36113000</v>
      </c>
      <c r="K1546" s="286">
        <f t="shared" si="178"/>
        <v>177335000</v>
      </c>
    </row>
    <row r="1547" spans="1:11" x14ac:dyDescent="0.2">
      <c r="A1547" s="250" t="s">
        <v>647</v>
      </c>
      <c r="B1547" s="250" t="s">
        <v>935</v>
      </c>
      <c r="C1547" s="250">
        <v>581</v>
      </c>
      <c r="D1547" s="251"/>
      <c r="E1547" s="252">
        <v>386</v>
      </c>
      <c r="F1547" s="231"/>
      <c r="G1547" s="204"/>
      <c r="H1547" s="246">
        <f>SUM(H1548:H1551)</f>
        <v>141222000</v>
      </c>
      <c r="I1547" s="246">
        <f>SUM(I1548:I1551)</f>
        <v>0</v>
      </c>
      <c r="J1547" s="246">
        <f>SUM(J1548:J1551)</f>
        <v>36113000</v>
      </c>
      <c r="K1547" s="246">
        <f t="shared" ref="K1547:K1610" si="180">H1547-I1547+J1547</f>
        <v>177335000</v>
      </c>
    </row>
    <row r="1548" spans="1:11" s="152" customFormat="1" x14ac:dyDescent="0.2">
      <c r="A1548" s="250" t="s">
        <v>647</v>
      </c>
      <c r="B1548" s="368" t="s">
        <v>935</v>
      </c>
      <c r="C1548" s="368">
        <v>581</v>
      </c>
      <c r="D1548" s="373" t="s">
        <v>24</v>
      </c>
      <c r="E1548" s="374">
        <v>3864</v>
      </c>
      <c r="F1548" s="232" t="s">
        <v>663</v>
      </c>
      <c r="G1548" s="205"/>
      <c r="H1548" s="244">
        <v>122480000</v>
      </c>
      <c r="I1548" s="244"/>
      <c r="J1548" s="244">
        <v>36113000</v>
      </c>
      <c r="K1548" s="244">
        <f t="shared" si="180"/>
        <v>158593000</v>
      </c>
    </row>
    <row r="1549" spans="1:11" x14ac:dyDescent="0.2">
      <c r="A1549" s="250" t="s">
        <v>647</v>
      </c>
      <c r="B1549" s="368" t="s">
        <v>935</v>
      </c>
      <c r="C1549" s="368">
        <v>581</v>
      </c>
      <c r="D1549" s="373" t="s">
        <v>25</v>
      </c>
      <c r="E1549" s="374">
        <v>3864</v>
      </c>
      <c r="F1549" s="232" t="s">
        <v>663</v>
      </c>
      <c r="G1549" s="205"/>
      <c r="H1549" s="244">
        <v>5750000</v>
      </c>
      <c r="I1549" s="244"/>
      <c r="J1549" s="244"/>
      <c r="K1549" s="244">
        <f t="shared" si="180"/>
        <v>5750000</v>
      </c>
    </row>
    <row r="1550" spans="1:11" x14ac:dyDescent="0.2">
      <c r="A1550" s="250" t="s">
        <v>647</v>
      </c>
      <c r="B1550" s="368" t="s">
        <v>935</v>
      </c>
      <c r="C1550" s="368">
        <v>581</v>
      </c>
      <c r="D1550" s="373" t="s">
        <v>27</v>
      </c>
      <c r="E1550" s="374">
        <v>3864</v>
      </c>
      <c r="F1550" s="232" t="s">
        <v>663</v>
      </c>
      <c r="G1550" s="205"/>
      <c r="H1550" s="244">
        <v>6000000</v>
      </c>
      <c r="I1550" s="244"/>
      <c r="J1550" s="244"/>
      <c r="K1550" s="244">
        <f t="shared" si="180"/>
        <v>6000000</v>
      </c>
    </row>
    <row r="1551" spans="1:11" s="152" customFormat="1" x14ac:dyDescent="0.2">
      <c r="A1551" s="250" t="s">
        <v>647</v>
      </c>
      <c r="B1551" s="368" t="s">
        <v>935</v>
      </c>
      <c r="C1551" s="368">
        <v>581</v>
      </c>
      <c r="D1551" s="373" t="s">
        <v>23</v>
      </c>
      <c r="E1551" s="374">
        <v>3864</v>
      </c>
      <c r="F1551" s="232" t="s">
        <v>663</v>
      </c>
      <c r="G1551" s="205"/>
      <c r="H1551" s="244">
        <v>6992000</v>
      </c>
      <c r="I1551" s="244"/>
      <c r="J1551" s="244"/>
      <c r="K1551" s="244">
        <f t="shared" si="180"/>
        <v>6992000</v>
      </c>
    </row>
    <row r="1552" spans="1:11" ht="56.25" x14ac:dyDescent="0.2">
      <c r="A1552" s="354" t="s">
        <v>647</v>
      </c>
      <c r="B1552" s="293" t="s">
        <v>964</v>
      </c>
      <c r="C1552" s="293"/>
      <c r="D1552" s="293"/>
      <c r="E1552" s="294"/>
      <c r="F1552" s="296" t="s">
        <v>965</v>
      </c>
      <c r="G1552" s="297" t="s">
        <v>785</v>
      </c>
      <c r="H1552" s="298">
        <f>H1553+H1556+H1560</f>
        <v>0</v>
      </c>
      <c r="I1552" s="298">
        <f t="shared" ref="I1552:J1552" si="181">I1553+I1556+I1560</f>
        <v>0</v>
      </c>
      <c r="J1552" s="298">
        <f t="shared" si="181"/>
        <v>52500000</v>
      </c>
      <c r="K1552" s="298">
        <f t="shared" si="180"/>
        <v>52500000</v>
      </c>
    </row>
    <row r="1553" spans="1:11" x14ac:dyDescent="0.2">
      <c r="A1553" s="353" t="s">
        <v>647</v>
      </c>
      <c r="B1553" s="299" t="s">
        <v>964</v>
      </c>
      <c r="C1553" s="282">
        <v>11</v>
      </c>
      <c r="D1553" s="282"/>
      <c r="E1553" s="283">
        <v>32</v>
      </c>
      <c r="F1553" s="284"/>
      <c r="G1553" s="285"/>
      <c r="H1553" s="286">
        <f>H1554</f>
        <v>0</v>
      </c>
      <c r="I1553" s="286">
        <f t="shared" ref="I1553:J1553" si="182">I1554</f>
        <v>0</v>
      </c>
      <c r="J1553" s="286">
        <f t="shared" si="182"/>
        <v>4500000</v>
      </c>
      <c r="K1553" s="286">
        <f t="shared" si="180"/>
        <v>4500000</v>
      </c>
    </row>
    <row r="1554" spans="1:11" x14ac:dyDescent="0.2">
      <c r="A1554" s="181" t="s">
        <v>647</v>
      </c>
      <c r="B1554" s="153" t="s">
        <v>964</v>
      </c>
      <c r="C1554" s="154">
        <v>11</v>
      </c>
      <c r="D1554" s="155"/>
      <c r="E1554" s="156">
        <v>323</v>
      </c>
      <c r="F1554" s="225"/>
      <c r="G1554" s="157"/>
      <c r="H1554" s="158">
        <f>H1555</f>
        <v>0</v>
      </c>
      <c r="I1554" s="158">
        <f t="shared" ref="I1554:J1554" si="183">I1555</f>
        <v>0</v>
      </c>
      <c r="J1554" s="158">
        <f t="shared" si="183"/>
        <v>4500000</v>
      </c>
      <c r="K1554" s="158">
        <f t="shared" si="180"/>
        <v>4500000</v>
      </c>
    </row>
    <row r="1555" spans="1:11" ht="15" x14ac:dyDescent="0.2">
      <c r="A1555" s="182" t="s">
        <v>647</v>
      </c>
      <c r="B1555" s="160" t="s">
        <v>964</v>
      </c>
      <c r="C1555" s="161">
        <v>11</v>
      </c>
      <c r="D1555" s="162" t="s">
        <v>18</v>
      </c>
      <c r="E1555" s="163">
        <v>3237</v>
      </c>
      <c r="F1555" s="226" t="s">
        <v>36</v>
      </c>
      <c r="G1555" s="220"/>
      <c r="H1555" s="244"/>
      <c r="I1555" s="244"/>
      <c r="J1555" s="244">
        <v>4500000</v>
      </c>
      <c r="K1555" s="244">
        <f t="shared" si="180"/>
        <v>4500000</v>
      </c>
    </row>
    <row r="1556" spans="1:11" s="152" customFormat="1" x14ac:dyDescent="0.2">
      <c r="A1556" s="353" t="s">
        <v>647</v>
      </c>
      <c r="B1556" s="299" t="s">
        <v>964</v>
      </c>
      <c r="C1556" s="282">
        <v>5762</v>
      </c>
      <c r="D1556" s="282"/>
      <c r="E1556" s="283">
        <v>36</v>
      </c>
      <c r="F1556" s="284"/>
      <c r="G1556" s="285"/>
      <c r="H1556" s="286">
        <f>H1557</f>
        <v>0</v>
      </c>
      <c r="I1556" s="286">
        <f t="shared" ref="I1556:J1556" si="184">I1557</f>
        <v>0</v>
      </c>
      <c r="J1556" s="286">
        <f t="shared" si="184"/>
        <v>47600000</v>
      </c>
      <c r="K1556" s="286">
        <f t="shared" si="180"/>
        <v>47600000</v>
      </c>
    </row>
    <row r="1557" spans="1:11" x14ac:dyDescent="0.2">
      <c r="A1557" s="181" t="s">
        <v>647</v>
      </c>
      <c r="B1557" s="153" t="s">
        <v>964</v>
      </c>
      <c r="C1557" s="154">
        <v>5762</v>
      </c>
      <c r="D1557" s="155"/>
      <c r="E1557" s="156">
        <v>363</v>
      </c>
      <c r="F1557" s="225"/>
      <c r="G1557" s="157"/>
      <c r="H1557" s="158">
        <f>SUM(H1558:H1559)</f>
        <v>0</v>
      </c>
      <c r="I1557" s="158">
        <f t="shared" ref="I1557:J1557" si="185">SUM(I1558:I1559)</f>
        <v>0</v>
      </c>
      <c r="J1557" s="158">
        <f t="shared" si="185"/>
        <v>47600000</v>
      </c>
      <c r="K1557" s="158">
        <f t="shared" si="180"/>
        <v>47600000</v>
      </c>
    </row>
    <row r="1558" spans="1:11" ht="30" x14ac:dyDescent="0.2">
      <c r="A1558" s="368" t="s">
        <v>647</v>
      </c>
      <c r="B1558" s="368" t="s">
        <v>964</v>
      </c>
      <c r="C1558" s="368">
        <v>5762</v>
      </c>
      <c r="D1558" s="373" t="s">
        <v>24</v>
      </c>
      <c r="E1558" s="374">
        <v>3682</v>
      </c>
      <c r="F1558" s="232" t="s">
        <v>620</v>
      </c>
      <c r="G1558" s="205"/>
      <c r="H1558" s="244"/>
      <c r="I1558" s="244"/>
      <c r="J1558" s="244">
        <v>43600000</v>
      </c>
      <c r="K1558" s="244">
        <f t="shared" si="180"/>
        <v>43600000</v>
      </c>
    </row>
    <row r="1559" spans="1:11" s="152" customFormat="1" ht="30" x14ac:dyDescent="0.2">
      <c r="A1559" s="368" t="s">
        <v>647</v>
      </c>
      <c r="B1559" s="368" t="s">
        <v>964</v>
      </c>
      <c r="C1559" s="368">
        <v>5762</v>
      </c>
      <c r="D1559" s="373" t="s">
        <v>26</v>
      </c>
      <c r="E1559" s="374">
        <v>3682</v>
      </c>
      <c r="F1559" s="232" t="s">
        <v>620</v>
      </c>
      <c r="G1559" s="205"/>
      <c r="H1559" s="244"/>
      <c r="I1559" s="244"/>
      <c r="J1559" s="244">
        <v>4000000</v>
      </c>
      <c r="K1559" s="244">
        <f t="shared" si="180"/>
        <v>4000000</v>
      </c>
    </row>
    <row r="1560" spans="1:11" x14ac:dyDescent="0.2">
      <c r="A1560" s="353" t="s">
        <v>647</v>
      </c>
      <c r="B1560" s="299" t="s">
        <v>964</v>
      </c>
      <c r="C1560" s="282">
        <v>5762</v>
      </c>
      <c r="D1560" s="282"/>
      <c r="E1560" s="283">
        <v>38</v>
      </c>
      <c r="F1560" s="284"/>
      <c r="G1560" s="285"/>
      <c r="H1560" s="286">
        <f>H1561</f>
        <v>0</v>
      </c>
      <c r="I1560" s="286">
        <f t="shared" ref="I1560:J1561" si="186">I1561</f>
        <v>0</v>
      </c>
      <c r="J1560" s="286">
        <f t="shared" si="186"/>
        <v>400000</v>
      </c>
      <c r="K1560" s="286">
        <f t="shared" si="180"/>
        <v>400000</v>
      </c>
    </row>
    <row r="1561" spans="1:11" x14ac:dyDescent="0.2">
      <c r="A1561" s="181" t="s">
        <v>647</v>
      </c>
      <c r="B1561" s="153" t="s">
        <v>964</v>
      </c>
      <c r="C1561" s="154">
        <v>5762</v>
      </c>
      <c r="D1561" s="155"/>
      <c r="E1561" s="156">
        <v>386</v>
      </c>
      <c r="F1561" s="225"/>
      <c r="G1561" s="157"/>
      <c r="H1561" s="158">
        <f>H1562</f>
        <v>0</v>
      </c>
      <c r="I1561" s="158">
        <f t="shared" si="186"/>
        <v>0</v>
      </c>
      <c r="J1561" s="158">
        <f t="shared" si="186"/>
        <v>400000</v>
      </c>
      <c r="K1561" s="158">
        <f t="shared" si="180"/>
        <v>400000</v>
      </c>
    </row>
    <row r="1562" spans="1:11" x14ac:dyDescent="0.2">
      <c r="A1562" s="250" t="s">
        <v>647</v>
      </c>
      <c r="B1562" s="368" t="s">
        <v>964</v>
      </c>
      <c r="C1562" s="368">
        <v>5762</v>
      </c>
      <c r="D1562" s="373" t="s">
        <v>24</v>
      </c>
      <c r="E1562" s="374">
        <v>3864</v>
      </c>
      <c r="F1562" s="232" t="s">
        <v>663</v>
      </c>
      <c r="G1562" s="205"/>
      <c r="H1562" s="244"/>
      <c r="I1562" s="244"/>
      <c r="J1562" s="244">
        <v>400000</v>
      </c>
      <c r="K1562" s="244">
        <f t="shared" si="180"/>
        <v>400000</v>
      </c>
    </row>
    <row r="1563" spans="1:11" s="152" customFormat="1" x14ac:dyDescent="0.2">
      <c r="A1563" s="361" t="s">
        <v>648</v>
      </c>
      <c r="B1563" s="424" t="s">
        <v>918</v>
      </c>
      <c r="C1563" s="424"/>
      <c r="D1563" s="424"/>
      <c r="E1563" s="424"/>
      <c r="F1563" s="424"/>
      <c r="G1563" s="199"/>
      <c r="H1563" s="150">
        <f>H1564+H1611+H1617+H1626</f>
        <v>345961600</v>
      </c>
      <c r="I1563" s="150">
        <f>I1564+I1611+I1617+I1626</f>
        <v>104000</v>
      </c>
      <c r="J1563" s="150">
        <f>J1564+J1611+J1617+J1626</f>
        <v>43064000</v>
      </c>
      <c r="K1563" s="150">
        <f t="shared" si="180"/>
        <v>388921600</v>
      </c>
    </row>
    <row r="1564" spans="1:11" ht="67.5" x14ac:dyDescent="0.2">
      <c r="A1564" s="354" t="s">
        <v>648</v>
      </c>
      <c r="B1564" s="293" t="s">
        <v>77</v>
      </c>
      <c r="C1564" s="293"/>
      <c r="D1564" s="293"/>
      <c r="E1564" s="294"/>
      <c r="F1564" s="296" t="s">
        <v>658</v>
      </c>
      <c r="G1564" s="297" t="s">
        <v>683</v>
      </c>
      <c r="H1564" s="298">
        <f>H1565+H1572+H1602+H1606</f>
        <v>3384600</v>
      </c>
      <c r="I1564" s="298">
        <f>I1565+I1572+I1602+I1606</f>
        <v>3000</v>
      </c>
      <c r="J1564" s="298">
        <f>J1565+J1572+J1602+J1606</f>
        <v>363000</v>
      </c>
      <c r="K1564" s="298">
        <f t="shared" si="180"/>
        <v>3744600</v>
      </c>
    </row>
    <row r="1565" spans="1:11" s="152" customFormat="1" x14ac:dyDescent="0.2">
      <c r="A1565" s="353" t="s">
        <v>648</v>
      </c>
      <c r="B1565" s="299" t="s">
        <v>77</v>
      </c>
      <c r="C1565" s="282">
        <v>11</v>
      </c>
      <c r="D1565" s="282"/>
      <c r="E1565" s="283">
        <v>31</v>
      </c>
      <c r="F1565" s="284"/>
      <c r="G1565" s="285"/>
      <c r="H1565" s="286">
        <f>H1566+H1568+H1570</f>
        <v>2440000</v>
      </c>
      <c r="I1565" s="286">
        <f>I1566+I1568+I1570</f>
        <v>0</v>
      </c>
      <c r="J1565" s="286">
        <f>J1566+J1568+J1570</f>
        <v>0</v>
      </c>
      <c r="K1565" s="286">
        <f t="shared" si="180"/>
        <v>2440000</v>
      </c>
    </row>
    <row r="1566" spans="1:11" x14ac:dyDescent="0.2">
      <c r="A1566" s="181" t="s">
        <v>648</v>
      </c>
      <c r="B1566" s="153" t="s">
        <v>77</v>
      </c>
      <c r="C1566" s="154">
        <v>11</v>
      </c>
      <c r="D1566" s="155"/>
      <c r="E1566" s="156">
        <v>311</v>
      </c>
      <c r="F1566" s="225"/>
      <c r="G1566" s="157"/>
      <c r="H1566" s="158">
        <f>SUM(H1567)</f>
        <v>2035000</v>
      </c>
      <c r="I1566" s="158">
        <f>SUM(I1567)</f>
        <v>0</v>
      </c>
      <c r="J1566" s="158">
        <f>SUM(J1567)</f>
        <v>0</v>
      </c>
      <c r="K1566" s="158">
        <f t="shared" si="180"/>
        <v>2035000</v>
      </c>
    </row>
    <row r="1567" spans="1:11" ht="15" x14ac:dyDescent="0.2">
      <c r="A1567" s="182" t="s">
        <v>648</v>
      </c>
      <c r="B1567" s="160" t="s">
        <v>77</v>
      </c>
      <c r="C1567" s="161">
        <v>11</v>
      </c>
      <c r="D1567" s="162" t="s">
        <v>25</v>
      </c>
      <c r="E1567" s="163">
        <v>3111</v>
      </c>
      <c r="F1567" s="226" t="s">
        <v>19</v>
      </c>
      <c r="G1567" s="220"/>
      <c r="H1567" s="244">
        <v>2035000</v>
      </c>
      <c r="I1567" s="244"/>
      <c r="J1567" s="244"/>
      <c r="K1567" s="244">
        <f t="shared" si="180"/>
        <v>2035000</v>
      </c>
    </row>
    <row r="1568" spans="1:11" x14ac:dyDescent="0.2">
      <c r="A1568" s="181" t="s">
        <v>648</v>
      </c>
      <c r="B1568" s="153" t="s">
        <v>77</v>
      </c>
      <c r="C1568" s="154">
        <v>11</v>
      </c>
      <c r="D1568" s="155"/>
      <c r="E1568" s="156">
        <v>312</v>
      </c>
      <c r="F1568" s="225"/>
      <c r="G1568" s="157"/>
      <c r="H1568" s="242">
        <f>SUM(H1569)</f>
        <v>65000</v>
      </c>
      <c r="I1568" s="242">
        <f>SUM(I1569)</f>
        <v>0</v>
      </c>
      <c r="J1568" s="242">
        <f>SUM(J1569)</f>
        <v>0</v>
      </c>
      <c r="K1568" s="242">
        <f t="shared" si="180"/>
        <v>65000</v>
      </c>
    </row>
    <row r="1569" spans="1:11" ht="15" x14ac:dyDescent="0.2">
      <c r="A1569" s="182" t="s">
        <v>648</v>
      </c>
      <c r="B1569" s="160" t="s">
        <v>77</v>
      </c>
      <c r="C1569" s="161">
        <v>11</v>
      </c>
      <c r="D1569" s="162" t="s">
        <v>25</v>
      </c>
      <c r="E1569" s="163">
        <v>3121</v>
      </c>
      <c r="F1569" s="226" t="s">
        <v>138</v>
      </c>
      <c r="G1569" s="220"/>
      <c r="H1569" s="244">
        <v>65000</v>
      </c>
      <c r="I1569" s="244"/>
      <c r="J1569" s="244"/>
      <c r="K1569" s="244">
        <f t="shared" si="180"/>
        <v>65000</v>
      </c>
    </row>
    <row r="1570" spans="1:11" s="152" customFormat="1" x14ac:dyDescent="0.2">
      <c r="A1570" s="181" t="s">
        <v>648</v>
      </c>
      <c r="B1570" s="153" t="s">
        <v>77</v>
      </c>
      <c r="C1570" s="154">
        <v>11</v>
      </c>
      <c r="D1570" s="155"/>
      <c r="E1570" s="156">
        <v>313</v>
      </c>
      <c r="F1570" s="225"/>
      <c r="G1570" s="157"/>
      <c r="H1570" s="242">
        <f>SUM(H1571:H1571)</f>
        <v>340000</v>
      </c>
      <c r="I1570" s="242">
        <f>SUM(I1571:I1571)</f>
        <v>0</v>
      </c>
      <c r="J1570" s="242">
        <f>SUM(J1571:J1571)</f>
        <v>0</v>
      </c>
      <c r="K1570" s="242">
        <f t="shared" si="180"/>
        <v>340000</v>
      </c>
    </row>
    <row r="1571" spans="1:11" ht="15" x14ac:dyDescent="0.2">
      <c r="A1571" s="182" t="s">
        <v>648</v>
      </c>
      <c r="B1571" s="160" t="s">
        <v>77</v>
      </c>
      <c r="C1571" s="161">
        <v>11</v>
      </c>
      <c r="D1571" s="162" t="s">
        <v>25</v>
      </c>
      <c r="E1571" s="163">
        <v>3132</v>
      </c>
      <c r="F1571" s="226" t="s">
        <v>280</v>
      </c>
      <c r="G1571" s="220"/>
      <c r="H1571" s="244">
        <v>340000</v>
      </c>
      <c r="I1571" s="244"/>
      <c r="J1571" s="244"/>
      <c r="K1571" s="244">
        <f t="shared" si="180"/>
        <v>340000</v>
      </c>
    </row>
    <row r="1572" spans="1:11" x14ac:dyDescent="0.2">
      <c r="A1572" s="353" t="s">
        <v>648</v>
      </c>
      <c r="B1572" s="299" t="s">
        <v>77</v>
      </c>
      <c r="C1572" s="282">
        <v>11</v>
      </c>
      <c r="D1572" s="282"/>
      <c r="E1572" s="283">
        <v>32</v>
      </c>
      <c r="F1572" s="284"/>
      <c r="G1572" s="285"/>
      <c r="H1572" s="286">
        <f>H1573+H1578+H1583+H1592+H1594</f>
        <v>915100</v>
      </c>
      <c r="I1572" s="286">
        <f>I1573+I1578+I1583+I1592+I1594</f>
        <v>3000</v>
      </c>
      <c r="J1572" s="286">
        <f>J1573+J1578+J1583+J1592+J1594</f>
        <v>363000</v>
      </c>
      <c r="K1572" s="286">
        <f t="shared" si="180"/>
        <v>1275100</v>
      </c>
    </row>
    <row r="1573" spans="1:11" s="152" customFormat="1" x14ac:dyDescent="0.2">
      <c r="A1573" s="181" t="s">
        <v>648</v>
      </c>
      <c r="B1573" s="153" t="s">
        <v>77</v>
      </c>
      <c r="C1573" s="154">
        <v>11</v>
      </c>
      <c r="D1573" s="155"/>
      <c r="E1573" s="156">
        <v>321</v>
      </c>
      <c r="F1573" s="225"/>
      <c r="G1573" s="157"/>
      <c r="H1573" s="158">
        <f>SUM(H1574:H1577)</f>
        <v>117000</v>
      </c>
      <c r="I1573" s="158">
        <f>SUM(I1574:I1577)</f>
        <v>0</v>
      </c>
      <c r="J1573" s="158">
        <f>SUM(J1574:J1577)</f>
        <v>0</v>
      </c>
      <c r="K1573" s="158">
        <f t="shared" si="180"/>
        <v>117000</v>
      </c>
    </row>
    <row r="1574" spans="1:11" ht="15" x14ac:dyDescent="0.2">
      <c r="A1574" s="182" t="s">
        <v>648</v>
      </c>
      <c r="B1574" s="160" t="s">
        <v>77</v>
      </c>
      <c r="C1574" s="161">
        <v>11</v>
      </c>
      <c r="D1574" s="162" t="s">
        <v>25</v>
      </c>
      <c r="E1574" s="163">
        <v>3211</v>
      </c>
      <c r="F1574" s="226" t="s">
        <v>110</v>
      </c>
      <c r="G1574" s="220"/>
      <c r="H1574" s="244">
        <v>80000</v>
      </c>
      <c r="I1574" s="244"/>
      <c r="J1574" s="244"/>
      <c r="K1574" s="244">
        <f t="shared" si="180"/>
        <v>80000</v>
      </c>
    </row>
    <row r="1575" spans="1:11" s="152" customFormat="1" ht="30" x14ac:dyDescent="0.2">
      <c r="A1575" s="182" t="s">
        <v>648</v>
      </c>
      <c r="B1575" s="160" t="s">
        <v>77</v>
      </c>
      <c r="C1575" s="161">
        <v>11</v>
      </c>
      <c r="D1575" s="162" t="s">
        <v>25</v>
      </c>
      <c r="E1575" s="163">
        <v>3212</v>
      </c>
      <c r="F1575" s="226" t="s">
        <v>111</v>
      </c>
      <c r="G1575" s="220"/>
      <c r="H1575" s="244">
        <v>30000</v>
      </c>
      <c r="I1575" s="244"/>
      <c r="J1575" s="244"/>
      <c r="K1575" s="244">
        <f t="shared" si="180"/>
        <v>30000</v>
      </c>
    </row>
    <row r="1576" spans="1:11" ht="15" x14ac:dyDescent="0.2">
      <c r="A1576" s="182" t="s">
        <v>648</v>
      </c>
      <c r="B1576" s="160" t="s">
        <v>77</v>
      </c>
      <c r="C1576" s="161">
        <v>11</v>
      </c>
      <c r="D1576" s="162" t="s">
        <v>25</v>
      </c>
      <c r="E1576" s="163">
        <v>3213</v>
      </c>
      <c r="F1576" s="226" t="s">
        <v>112</v>
      </c>
      <c r="G1576" s="220"/>
      <c r="H1576" s="244">
        <v>5000</v>
      </c>
      <c r="I1576" s="244"/>
      <c r="J1576" s="244"/>
      <c r="K1576" s="244">
        <f t="shared" si="180"/>
        <v>5000</v>
      </c>
    </row>
    <row r="1577" spans="1:11" ht="15" x14ac:dyDescent="0.2">
      <c r="A1577" s="182" t="s">
        <v>648</v>
      </c>
      <c r="B1577" s="160" t="s">
        <v>77</v>
      </c>
      <c r="C1577" s="161">
        <v>11</v>
      </c>
      <c r="D1577" s="162" t="s">
        <v>25</v>
      </c>
      <c r="E1577" s="163">
        <v>3214</v>
      </c>
      <c r="F1577" s="226" t="s">
        <v>234</v>
      </c>
      <c r="G1577" s="220"/>
      <c r="H1577" s="244">
        <v>2000</v>
      </c>
      <c r="I1577" s="244"/>
      <c r="J1577" s="244"/>
      <c r="K1577" s="244">
        <f t="shared" si="180"/>
        <v>2000</v>
      </c>
    </row>
    <row r="1578" spans="1:11" s="152" customFormat="1" x14ac:dyDescent="0.2">
      <c r="A1578" s="181" t="s">
        <v>648</v>
      </c>
      <c r="B1578" s="153" t="s">
        <v>77</v>
      </c>
      <c r="C1578" s="154">
        <v>11</v>
      </c>
      <c r="D1578" s="155"/>
      <c r="E1578" s="156">
        <v>322</v>
      </c>
      <c r="F1578" s="225"/>
      <c r="G1578" s="157"/>
      <c r="H1578" s="159">
        <f>SUM(H1579:H1582)</f>
        <v>79600</v>
      </c>
      <c r="I1578" s="159">
        <f>SUM(I1579:I1582)</f>
        <v>0</v>
      </c>
      <c r="J1578" s="159">
        <f>SUM(J1579:J1582)</f>
        <v>0</v>
      </c>
      <c r="K1578" s="159">
        <f t="shared" si="180"/>
        <v>79600</v>
      </c>
    </row>
    <row r="1579" spans="1:11" ht="15" x14ac:dyDescent="0.2">
      <c r="A1579" s="182" t="s">
        <v>648</v>
      </c>
      <c r="B1579" s="160" t="s">
        <v>77</v>
      </c>
      <c r="C1579" s="161">
        <v>11</v>
      </c>
      <c r="D1579" s="162" t="s">
        <v>25</v>
      </c>
      <c r="E1579" s="163">
        <v>3221</v>
      </c>
      <c r="F1579" s="226" t="s">
        <v>146</v>
      </c>
      <c r="G1579" s="220"/>
      <c r="H1579" s="244">
        <v>23000</v>
      </c>
      <c r="I1579" s="244"/>
      <c r="J1579" s="244"/>
      <c r="K1579" s="244">
        <f t="shared" si="180"/>
        <v>23000</v>
      </c>
    </row>
    <row r="1580" spans="1:11" ht="15" x14ac:dyDescent="0.2">
      <c r="A1580" s="182" t="s">
        <v>648</v>
      </c>
      <c r="B1580" s="160" t="s">
        <v>77</v>
      </c>
      <c r="C1580" s="161">
        <v>11</v>
      </c>
      <c r="D1580" s="162" t="s">
        <v>25</v>
      </c>
      <c r="E1580" s="163">
        <v>3223</v>
      </c>
      <c r="F1580" s="226" t="s">
        <v>115</v>
      </c>
      <c r="G1580" s="220"/>
      <c r="H1580" s="244">
        <v>43000</v>
      </c>
      <c r="I1580" s="244"/>
      <c r="J1580" s="244"/>
      <c r="K1580" s="244">
        <f t="shared" si="180"/>
        <v>43000</v>
      </c>
    </row>
    <row r="1581" spans="1:11" s="152" customFormat="1" ht="30" x14ac:dyDescent="0.2">
      <c r="A1581" s="182" t="s">
        <v>648</v>
      </c>
      <c r="B1581" s="160" t="s">
        <v>77</v>
      </c>
      <c r="C1581" s="161">
        <v>11</v>
      </c>
      <c r="D1581" s="162" t="s">
        <v>25</v>
      </c>
      <c r="E1581" s="163">
        <v>3224</v>
      </c>
      <c r="F1581" s="226" t="s">
        <v>144</v>
      </c>
      <c r="G1581" s="220"/>
      <c r="H1581" s="244">
        <v>1600</v>
      </c>
      <c r="I1581" s="244"/>
      <c r="J1581" s="244"/>
      <c r="K1581" s="244">
        <f t="shared" si="180"/>
        <v>1600</v>
      </c>
    </row>
    <row r="1582" spans="1:11" ht="15" x14ac:dyDescent="0.2">
      <c r="A1582" s="182" t="s">
        <v>648</v>
      </c>
      <c r="B1582" s="160" t="s">
        <v>77</v>
      </c>
      <c r="C1582" s="161">
        <v>11</v>
      </c>
      <c r="D1582" s="162" t="s">
        <v>25</v>
      </c>
      <c r="E1582" s="163">
        <v>3225</v>
      </c>
      <c r="F1582" s="226" t="s">
        <v>151</v>
      </c>
      <c r="G1582" s="220"/>
      <c r="H1582" s="244">
        <v>12000</v>
      </c>
      <c r="I1582" s="244"/>
      <c r="J1582" s="244"/>
      <c r="K1582" s="244">
        <f t="shared" si="180"/>
        <v>12000</v>
      </c>
    </row>
    <row r="1583" spans="1:11" s="152" customFormat="1" x14ac:dyDescent="0.2">
      <c r="A1583" s="181" t="s">
        <v>648</v>
      </c>
      <c r="B1583" s="153" t="s">
        <v>77</v>
      </c>
      <c r="C1583" s="154">
        <v>11</v>
      </c>
      <c r="D1583" s="155"/>
      <c r="E1583" s="156">
        <v>323</v>
      </c>
      <c r="F1583" s="225"/>
      <c r="G1583" s="157"/>
      <c r="H1583" s="159">
        <f>SUM(H1584:H1591)</f>
        <v>422000</v>
      </c>
      <c r="I1583" s="159">
        <f>SUM(I1584:I1591)</f>
        <v>3000</v>
      </c>
      <c r="J1583" s="159">
        <f>SUM(J1584:J1591)</f>
        <v>363000</v>
      </c>
      <c r="K1583" s="159">
        <f t="shared" si="180"/>
        <v>782000</v>
      </c>
    </row>
    <row r="1584" spans="1:11" ht="15" x14ac:dyDescent="0.2">
      <c r="A1584" s="182" t="s">
        <v>648</v>
      </c>
      <c r="B1584" s="160" t="s">
        <v>77</v>
      </c>
      <c r="C1584" s="161">
        <v>11</v>
      </c>
      <c r="D1584" s="162" t="s">
        <v>25</v>
      </c>
      <c r="E1584" s="163">
        <v>3231</v>
      </c>
      <c r="F1584" s="226" t="s">
        <v>117</v>
      </c>
      <c r="G1584" s="220"/>
      <c r="H1584" s="244">
        <v>45000</v>
      </c>
      <c r="I1584" s="244"/>
      <c r="J1584" s="244"/>
      <c r="K1584" s="244">
        <f t="shared" si="180"/>
        <v>45000</v>
      </c>
    </row>
    <row r="1585" spans="1:11" ht="15" x14ac:dyDescent="0.2">
      <c r="A1585" s="182" t="s">
        <v>648</v>
      </c>
      <c r="B1585" s="160" t="s">
        <v>77</v>
      </c>
      <c r="C1585" s="161">
        <v>11</v>
      </c>
      <c r="D1585" s="162" t="s">
        <v>25</v>
      </c>
      <c r="E1585" s="163">
        <v>3232</v>
      </c>
      <c r="F1585" s="226" t="s">
        <v>118</v>
      </c>
      <c r="G1585" s="220"/>
      <c r="H1585" s="244">
        <v>41000</v>
      </c>
      <c r="I1585" s="244"/>
      <c r="J1585" s="244"/>
      <c r="K1585" s="244">
        <f t="shared" si="180"/>
        <v>41000</v>
      </c>
    </row>
    <row r="1586" spans="1:11" ht="15" x14ac:dyDescent="0.2">
      <c r="A1586" s="182" t="s">
        <v>648</v>
      </c>
      <c r="B1586" s="160" t="s">
        <v>77</v>
      </c>
      <c r="C1586" s="161">
        <v>11</v>
      </c>
      <c r="D1586" s="162" t="s">
        <v>25</v>
      </c>
      <c r="E1586" s="163">
        <v>3233</v>
      </c>
      <c r="F1586" s="226" t="s">
        <v>119</v>
      </c>
      <c r="G1586" s="220"/>
      <c r="H1586" s="244">
        <v>30000</v>
      </c>
      <c r="I1586" s="244"/>
      <c r="J1586" s="244"/>
      <c r="K1586" s="244">
        <f t="shared" si="180"/>
        <v>30000</v>
      </c>
    </row>
    <row r="1587" spans="1:11" s="152" customFormat="1" x14ac:dyDescent="0.2">
      <c r="A1587" s="182" t="s">
        <v>648</v>
      </c>
      <c r="B1587" s="160" t="s">
        <v>77</v>
      </c>
      <c r="C1587" s="161">
        <v>11</v>
      </c>
      <c r="D1587" s="162" t="s">
        <v>25</v>
      </c>
      <c r="E1587" s="163">
        <v>3234</v>
      </c>
      <c r="F1587" s="226" t="s">
        <v>120</v>
      </c>
      <c r="G1587" s="220"/>
      <c r="H1587" s="244">
        <v>31000</v>
      </c>
      <c r="I1587" s="244">
        <v>3000</v>
      </c>
      <c r="J1587" s="244"/>
      <c r="K1587" s="244">
        <f t="shared" si="180"/>
        <v>28000</v>
      </c>
    </row>
    <row r="1588" spans="1:11" ht="15" x14ac:dyDescent="0.2">
      <c r="A1588" s="182" t="s">
        <v>648</v>
      </c>
      <c r="B1588" s="160" t="s">
        <v>77</v>
      </c>
      <c r="C1588" s="161">
        <v>11</v>
      </c>
      <c r="D1588" s="162" t="s">
        <v>25</v>
      </c>
      <c r="E1588" s="163">
        <v>3236</v>
      </c>
      <c r="F1588" s="226" t="s">
        <v>121</v>
      </c>
      <c r="G1588" s="220"/>
      <c r="H1588" s="244"/>
      <c r="I1588" s="244"/>
      <c r="J1588" s="244">
        <v>3000</v>
      </c>
      <c r="K1588" s="244">
        <f t="shared" si="180"/>
        <v>3000</v>
      </c>
    </row>
    <row r="1589" spans="1:11" s="152" customFormat="1" x14ac:dyDescent="0.2">
      <c r="A1589" s="182" t="s">
        <v>648</v>
      </c>
      <c r="B1589" s="160" t="s">
        <v>77</v>
      </c>
      <c r="C1589" s="161">
        <v>11</v>
      </c>
      <c r="D1589" s="162" t="s">
        <v>25</v>
      </c>
      <c r="E1589" s="163">
        <v>3237</v>
      </c>
      <c r="F1589" s="226" t="s">
        <v>36</v>
      </c>
      <c r="G1589" s="220"/>
      <c r="H1589" s="244">
        <v>180000</v>
      </c>
      <c r="I1589" s="244"/>
      <c r="J1589" s="244">
        <v>360000</v>
      </c>
      <c r="K1589" s="244">
        <f t="shared" si="180"/>
        <v>540000</v>
      </c>
    </row>
    <row r="1590" spans="1:11" ht="15" x14ac:dyDescent="0.2">
      <c r="A1590" s="182" t="s">
        <v>648</v>
      </c>
      <c r="B1590" s="160" t="s">
        <v>77</v>
      </c>
      <c r="C1590" s="161">
        <v>11</v>
      </c>
      <c r="D1590" s="162" t="s">
        <v>25</v>
      </c>
      <c r="E1590" s="163">
        <v>3238</v>
      </c>
      <c r="F1590" s="226" t="s">
        <v>122</v>
      </c>
      <c r="G1590" s="220"/>
      <c r="H1590" s="244">
        <v>25000</v>
      </c>
      <c r="I1590" s="244"/>
      <c r="J1590" s="244"/>
      <c r="K1590" s="244">
        <f t="shared" si="180"/>
        <v>25000</v>
      </c>
    </row>
    <row r="1591" spans="1:11" s="152" customFormat="1" x14ac:dyDescent="0.2">
      <c r="A1591" s="182" t="s">
        <v>648</v>
      </c>
      <c r="B1591" s="160" t="s">
        <v>77</v>
      </c>
      <c r="C1591" s="161">
        <v>11</v>
      </c>
      <c r="D1591" s="162" t="s">
        <v>25</v>
      </c>
      <c r="E1591" s="163">
        <v>3239</v>
      </c>
      <c r="F1591" s="226" t="s">
        <v>41</v>
      </c>
      <c r="G1591" s="220"/>
      <c r="H1591" s="244">
        <v>70000</v>
      </c>
      <c r="I1591" s="244"/>
      <c r="J1591" s="244"/>
      <c r="K1591" s="244">
        <f t="shared" si="180"/>
        <v>70000</v>
      </c>
    </row>
    <row r="1592" spans="1:11" x14ac:dyDescent="0.2">
      <c r="A1592" s="181" t="s">
        <v>648</v>
      </c>
      <c r="B1592" s="153" t="s">
        <v>77</v>
      </c>
      <c r="C1592" s="154">
        <v>11</v>
      </c>
      <c r="D1592" s="155"/>
      <c r="E1592" s="156">
        <v>324</v>
      </c>
      <c r="F1592" s="225"/>
      <c r="G1592" s="157"/>
      <c r="H1592" s="159">
        <f>SUM(H1593)</f>
        <v>4000</v>
      </c>
      <c r="I1592" s="159">
        <f>SUM(I1593)</f>
        <v>0</v>
      </c>
      <c r="J1592" s="159">
        <f>SUM(J1593)</f>
        <v>0</v>
      </c>
      <c r="K1592" s="159">
        <f t="shared" si="180"/>
        <v>4000</v>
      </c>
    </row>
    <row r="1593" spans="1:11" s="152" customFormat="1" ht="30" x14ac:dyDescent="0.2">
      <c r="A1593" s="182" t="s">
        <v>648</v>
      </c>
      <c r="B1593" s="160" t="s">
        <v>77</v>
      </c>
      <c r="C1593" s="161">
        <v>11</v>
      </c>
      <c r="D1593" s="162" t="s">
        <v>25</v>
      </c>
      <c r="E1593" s="163">
        <v>3241</v>
      </c>
      <c r="F1593" s="226" t="s">
        <v>238</v>
      </c>
      <c r="G1593" s="220"/>
      <c r="H1593" s="244">
        <v>4000</v>
      </c>
      <c r="I1593" s="244"/>
      <c r="J1593" s="244"/>
      <c r="K1593" s="244">
        <f t="shared" si="180"/>
        <v>4000</v>
      </c>
    </row>
    <row r="1594" spans="1:11" x14ac:dyDescent="0.2">
      <c r="A1594" s="181" t="s">
        <v>648</v>
      </c>
      <c r="B1594" s="153" t="s">
        <v>77</v>
      </c>
      <c r="C1594" s="154">
        <v>11</v>
      </c>
      <c r="D1594" s="155"/>
      <c r="E1594" s="156">
        <v>329</v>
      </c>
      <c r="F1594" s="225"/>
      <c r="G1594" s="157"/>
      <c r="H1594" s="158">
        <f>H1595+H1596+H1597+H1598+H1599+H1600+H1601</f>
        <v>292500</v>
      </c>
      <c r="I1594" s="158">
        <f>I1595+I1596+I1597+I1598+I1599+I1600+I1601</f>
        <v>0</v>
      </c>
      <c r="J1594" s="158">
        <f>J1595+J1596+J1597+J1598+J1599+J1600+J1601</f>
        <v>0</v>
      </c>
      <c r="K1594" s="158">
        <f t="shared" si="180"/>
        <v>292500</v>
      </c>
    </row>
    <row r="1595" spans="1:11" ht="30" x14ac:dyDescent="0.2">
      <c r="A1595" s="182" t="s">
        <v>648</v>
      </c>
      <c r="B1595" s="160" t="s">
        <v>77</v>
      </c>
      <c r="C1595" s="161">
        <v>11</v>
      </c>
      <c r="D1595" s="162" t="s">
        <v>25</v>
      </c>
      <c r="E1595" s="163">
        <v>3291</v>
      </c>
      <c r="F1595" s="226" t="s">
        <v>152</v>
      </c>
      <c r="G1595" s="220"/>
      <c r="H1595" s="244">
        <v>203000</v>
      </c>
      <c r="I1595" s="244"/>
      <c r="J1595" s="244"/>
      <c r="K1595" s="244">
        <f t="shared" si="180"/>
        <v>203000</v>
      </c>
    </row>
    <row r="1596" spans="1:11" s="152" customFormat="1" x14ac:dyDescent="0.2">
      <c r="A1596" s="182" t="s">
        <v>648</v>
      </c>
      <c r="B1596" s="160" t="s">
        <v>77</v>
      </c>
      <c r="C1596" s="161">
        <v>11</v>
      </c>
      <c r="D1596" s="162" t="s">
        <v>25</v>
      </c>
      <c r="E1596" s="163">
        <v>3292</v>
      </c>
      <c r="F1596" s="226" t="s">
        <v>123</v>
      </c>
      <c r="G1596" s="220"/>
      <c r="H1596" s="244">
        <v>3000</v>
      </c>
      <c r="I1596" s="244"/>
      <c r="J1596" s="244"/>
      <c r="K1596" s="244">
        <f t="shared" si="180"/>
        <v>3000</v>
      </c>
    </row>
    <row r="1597" spans="1:11" ht="15" x14ac:dyDescent="0.2">
      <c r="A1597" s="182" t="s">
        <v>648</v>
      </c>
      <c r="B1597" s="160" t="s">
        <v>77</v>
      </c>
      <c r="C1597" s="161">
        <v>11</v>
      </c>
      <c r="D1597" s="162" t="s">
        <v>25</v>
      </c>
      <c r="E1597" s="163">
        <v>3293</v>
      </c>
      <c r="F1597" s="226" t="s">
        <v>124</v>
      </c>
      <c r="G1597" s="220"/>
      <c r="H1597" s="244">
        <v>30000</v>
      </c>
      <c r="I1597" s="244"/>
      <c r="J1597" s="244"/>
      <c r="K1597" s="244">
        <f t="shared" si="180"/>
        <v>30000</v>
      </c>
    </row>
    <row r="1598" spans="1:11" s="152" customFormat="1" x14ac:dyDescent="0.2">
      <c r="A1598" s="182" t="s">
        <v>648</v>
      </c>
      <c r="B1598" s="160" t="s">
        <v>77</v>
      </c>
      <c r="C1598" s="161">
        <v>11</v>
      </c>
      <c r="D1598" s="162" t="s">
        <v>25</v>
      </c>
      <c r="E1598" s="163">
        <v>3294</v>
      </c>
      <c r="F1598" s="226" t="s">
        <v>611</v>
      </c>
      <c r="G1598" s="220"/>
      <c r="H1598" s="244">
        <v>3500</v>
      </c>
      <c r="I1598" s="244"/>
      <c r="J1598" s="244"/>
      <c r="K1598" s="244">
        <f t="shared" si="180"/>
        <v>3500</v>
      </c>
    </row>
    <row r="1599" spans="1:11" ht="15" x14ac:dyDescent="0.2">
      <c r="A1599" s="182" t="s">
        <v>648</v>
      </c>
      <c r="B1599" s="160" t="s">
        <v>77</v>
      </c>
      <c r="C1599" s="161">
        <v>11</v>
      </c>
      <c r="D1599" s="162" t="s">
        <v>25</v>
      </c>
      <c r="E1599" s="163">
        <v>3295</v>
      </c>
      <c r="F1599" s="226" t="s">
        <v>237</v>
      </c>
      <c r="G1599" s="220"/>
      <c r="H1599" s="244">
        <v>5000</v>
      </c>
      <c r="I1599" s="244"/>
      <c r="J1599" s="244"/>
      <c r="K1599" s="244">
        <f t="shared" si="180"/>
        <v>5000</v>
      </c>
    </row>
    <row r="1600" spans="1:11" ht="15" x14ac:dyDescent="0.2">
      <c r="A1600" s="182" t="s">
        <v>648</v>
      </c>
      <c r="B1600" s="160" t="s">
        <v>77</v>
      </c>
      <c r="C1600" s="161">
        <v>11</v>
      </c>
      <c r="D1600" s="162" t="s">
        <v>25</v>
      </c>
      <c r="E1600" s="163">
        <v>3296</v>
      </c>
      <c r="F1600" s="226" t="s">
        <v>612</v>
      </c>
      <c r="G1600" s="220"/>
      <c r="H1600" s="244">
        <v>45000</v>
      </c>
      <c r="I1600" s="244"/>
      <c r="J1600" s="244"/>
      <c r="K1600" s="244">
        <f t="shared" si="180"/>
        <v>45000</v>
      </c>
    </row>
    <row r="1601" spans="1:11" ht="15" x14ac:dyDescent="0.2">
      <c r="A1601" s="182" t="s">
        <v>648</v>
      </c>
      <c r="B1601" s="160" t="s">
        <v>77</v>
      </c>
      <c r="C1601" s="161">
        <v>11</v>
      </c>
      <c r="D1601" s="162" t="s">
        <v>25</v>
      </c>
      <c r="E1601" s="163">
        <v>3299</v>
      </c>
      <c r="F1601" s="226" t="s">
        <v>125</v>
      </c>
      <c r="G1601" s="220"/>
      <c r="H1601" s="244">
        <v>3000</v>
      </c>
      <c r="I1601" s="244"/>
      <c r="J1601" s="244"/>
      <c r="K1601" s="244">
        <f t="shared" si="180"/>
        <v>3000</v>
      </c>
    </row>
    <row r="1602" spans="1:11" s="152" customFormat="1" x14ac:dyDescent="0.2">
      <c r="A1602" s="353" t="s">
        <v>648</v>
      </c>
      <c r="B1602" s="299" t="s">
        <v>77</v>
      </c>
      <c r="C1602" s="282">
        <v>11</v>
      </c>
      <c r="D1602" s="282"/>
      <c r="E1602" s="283">
        <v>34</v>
      </c>
      <c r="F1602" s="284"/>
      <c r="G1602" s="285"/>
      <c r="H1602" s="286">
        <f>H1603</f>
        <v>2500</v>
      </c>
      <c r="I1602" s="286">
        <f>I1603</f>
        <v>0</v>
      </c>
      <c r="J1602" s="286">
        <f>J1603</f>
        <v>0</v>
      </c>
      <c r="K1602" s="286">
        <f t="shared" si="180"/>
        <v>2500</v>
      </c>
    </row>
    <row r="1603" spans="1:11" x14ac:dyDescent="0.2">
      <c r="A1603" s="181" t="s">
        <v>648</v>
      </c>
      <c r="B1603" s="153" t="s">
        <v>77</v>
      </c>
      <c r="C1603" s="154">
        <v>11</v>
      </c>
      <c r="D1603" s="155"/>
      <c r="E1603" s="156">
        <v>343</v>
      </c>
      <c r="F1603" s="225"/>
      <c r="G1603" s="157"/>
      <c r="H1603" s="200">
        <f>SUM(H1604:H1605)</f>
        <v>2500</v>
      </c>
      <c r="I1603" s="200">
        <f>SUM(I1604:I1605)</f>
        <v>0</v>
      </c>
      <c r="J1603" s="200">
        <f>SUM(J1604:J1605)</f>
        <v>0</v>
      </c>
      <c r="K1603" s="200">
        <f t="shared" si="180"/>
        <v>2500</v>
      </c>
    </row>
    <row r="1604" spans="1:11" ht="15" x14ac:dyDescent="0.2">
      <c r="A1604" s="182" t="s">
        <v>648</v>
      </c>
      <c r="B1604" s="160" t="s">
        <v>77</v>
      </c>
      <c r="C1604" s="161">
        <v>11</v>
      </c>
      <c r="D1604" s="162" t="s">
        <v>25</v>
      </c>
      <c r="E1604" s="163">
        <v>3431</v>
      </c>
      <c r="F1604" s="226" t="s">
        <v>153</v>
      </c>
      <c r="G1604" s="220"/>
      <c r="H1604" s="244">
        <v>500</v>
      </c>
      <c r="I1604" s="244"/>
      <c r="J1604" s="244"/>
      <c r="K1604" s="244">
        <f t="shared" si="180"/>
        <v>500</v>
      </c>
    </row>
    <row r="1605" spans="1:11" s="152" customFormat="1" x14ac:dyDescent="0.2">
      <c r="A1605" s="182" t="s">
        <v>648</v>
      </c>
      <c r="B1605" s="160" t="s">
        <v>77</v>
      </c>
      <c r="C1605" s="161">
        <v>11</v>
      </c>
      <c r="D1605" s="162" t="s">
        <v>25</v>
      </c>
      <c r="E1605" s="163">
        <v>3433</v>
      </c>
      <c r="F1605" s="226" t="s">
        <v>126</v>
      </c>
      <c r="G1605" s="220"/>
      <c r="H1605" s="244">
        <v>2000</v>
      </c>
      <c r="I1605" s="244"/>
      <c r="J1605" s="244"/>
      <c r="K1605" s="244">
        <f t="shared" si="180"/>
        <v>2000</v>
      </c>
    </row>
    <row r="1606" spans="1:11" x14ac:dyDescent="0.2">
      <c r="A1606" s="353" t="s">
        <v>648</v>
      </c>
      <c r="B1606" s="299" t="s">
        <v>77</v>
      </c>
      <c r="C1606" s="282">
        <v>11</v>
      </c>
      <c r="D1606" s="282"/>
      <c r="E1606" s="283">
        <v>42</v>
      </c>
      <c r="F1606" s="284"/>
      <c r="G1606" s="285"/>
      <c r="H1606" s="286">
        <f>H1607+H1609</f>
        <v>27000</v>
      </c>
      <c r="I1606" s="286">
        <f>I1607+I1609</f>
        <v>0</v>
      </c>
      <c r="J1606" s="286">
        <f>J1607+J1609</f>
        <v>0</v>
      </c>
      <c r="K1606" s="286">
        <f t="shared" si="180"/>
        <v>27000</v>
      </c>
    </row>
    <row r="1607" spans="1:11" x14ac:dyDescent="0.2">
      <c r="A1607" s="181" t="s">
        <v>648</v>
      </c>
      <c r="B1607" s="153" t="s">
        <v>77</v>
      </c>
      <c r="C1607" s="154">
        <v>11</v>
      </c>
      <c r="D1607" s="155"/>
      <c r="E1607" s="156">
        <v>422</v>
      </c>
      <c r="F1607" s="225"/>
      <c r="G1607" s="157"/>
      <c r="H1607" s="200">
        <f>SUM(H1608)</f>
        <v>25000</v>
      </c>
      <c r="I1607" s="200">
        <f>SUM(I1608)</f>
        <v>0</v>
      </c>
      <c r="J1607" s="200">
        <f>SUM(J1608)</f>
        <v>0</v>
      </c>
      <c r="K1607" s="200">
        <f t="shared" si="180"/>
        <v>25000</v>
      </c>
    </row>
    <row r="1608" spans="1:11" s="152" customFormat="1" x14ac:dyDescent="0.2">
      <c r="A1608" s="182" t="s">
        <v>648</v>
      </c>
      <c r="B1608" s="160" t="s">
        <v>77</v>
      </c>
      <c r="C1608" s="161">
        <v>11</v>
      </c>
      <c r="D1608" s="162" t="s">
        <v>25</v>
      </c>
      <c r="E1608" s="163">
        <v>4221</v>
      </c>
      <c r="F1608" s="226" t="s">
        <v>129</v>
      </c>
      <c r="G1608" s="220"/>
      <c r="H1608" s="244">
        <v>25000</v>
      </c>
      <c r="I1608" s="244"/>
      <c r="J1608" s="244"/>
      <c r="K1608" s="244">
        <f t="shared" si="180"/>
        <v>25000</v>
      </c>
    </row>
    <row r="1609" spans="1:11" x14ac:dyDescent="0.2">
      <c r="A1609" s="181" t="s">
        <v>648</v>
      </c>
      <c r="B1609" s="153" t="s">
        <v>77</v>
      </c>
      <c r="C1609" s="154">
        <v>11</v>
      </c>
      <c r="D1609" s="155"/>
      <c r="E1609" s="156">
        <v>426</v>
      </c>
      <c r="F1609" s="225"/>
      <c r="G1609" s="157"/>
      <c r="H1609" s="200">
        <f>SUM(H1610)</f>
        <v>2000</v>
      </c>
      <c r="I1609" s="200">
        <f>SUM(I1610)</f>
        <v>0</v>
      </c>
      <c r="J1609" s="200">
        <f>SUM(J1610)</f>
        <v>0</v>
      </c>
      <c r="K1609" s="200">
        <f t="shared" si="180"/>
        <v>2000</v>
      </c>
    </row>
    <row r="1610" spans="1:11" s="152" customFormat="1" x14ac:dyDescent="0.2">
      <c r="A1610" s="182" t="s">
        <v>648</v>
      </c>
      <c r="B1610" s="160" t="s">
        <v>77</v>
      </c>
      <c r="C1610" s="161">
        <v>11</v>
      </c>
      <c r="D1610" s="162" t="s">
        <v>25</v>
      </c>
      <c r="E1610" s="163">
        <v>4262</v>
      </c>
      <c r="F1610" s="226" t="s">
        <v>135</v>
      </c>
      <c r="G1610" s="220"/>
      <c r="H1610" s="244">
        <v>2000</v>
      </c>
      <c r="I1610" s="244"/>
      <c r="J1610" s="244"/>
      <c r="K1610" s="244">
        <f t="shared" si="180"/>
        <v>2000</v>
      </c>
    </row>
    <row r="1611" spans="1:11" ht="67.5" x14ac:dyDescent="0.2">
      <c r="A1611" s="354" t="s">
        <v>648</v>
      </c>
      <c r="B1611" s="293" t="s">
        <v>175</v>
      </c>
      <c r="C1611" s="293"/>
      <c r="D1611" s="293"/>
      <c r="E1611" s="294"/>
      <c r="F1611" s="296" t="s">
        <v>76</v>
      </c>
      <c r="G1611" s="297" t="s">
        <v>683</v>
      </c>
      <c r="H1611" s="298">
        <f>H1612</f>
        <v>340000000</v>
      </c>
      <c r="I1611" s="298">
        <f>I1612</f>
        <v>0</v>
      </c>
      <c r="J1611" s="298">
        <f>J1612</f>
        <v>42600000</v>
      </c>
      <c r="K1611" s="298">
        <f t="shared" ref="K1611:K1674" si="187">H1611-I1611+J1611</f>
        <v>382600000</v>
      </c>
    </row>
    <row r="1612" spans="1:11" x14ac:dyDescent="0.2">
      <c r="A1612" s="353" t="s">
        <v>648</v>
      </c>
      <c r="B1612" s="299" t="s">
        <v>175</v>
      </c>
      <c r="C1612" s="282">
        <v>11</v>
      </c>
      <c r="D1612" s="282"/>
      <c r="E1612" s="283">
        <v>35</v>
      </c>
      <c r="F1612" s="284"/>
      <c r="G1612" s="285"/>
      <c r="H1612" s="286">
        <f>H1613+H1615</f>
        <v>340000000</v>
      </c>
      <c r="I1612" s="286">
        <f>I1613+I1615</f>
        <v>0</v>
      </c>
      <c r="J1612" s="286">
        <f>J1613+J1615</f>
        <v>42600000</v>
      </c>
      <c r="K1612" s="286">
        <f t="shared" si="187"/>
        <v>382600000</v>
      </c>
    </row>
    <row r="1613" spans="1:11" s="152" customFormat="1" x14ac:dyDescent="0.2">
      <c r="A1613" s="181" t="s">
        <v>648</v>
      </c>
      <c r="B1613" s="153" t="s">
        <v>175</v>
      </c>
      <c r="C1613" s="154">
        <v>11</v>
      </c>
      <c r="D1613" s="181"/>
      <c r="E1613" s="156">
        <v>351</v>
      </c>
      <c r="F1613" s="225"/>
      <c r="G1613" s="157"/>
      <c r="H1613" s="158">
        <f>SUM(H1614)</f>
        <v>265000000</v>
      </c>
      <c r="I1613" s="158">
        <f>SUM(I1614)</f>
        <v>0</v>
      </c>
      <c r="J1613" s="158">
        <f>SUM(J1614)</f>
        <v>42600000</v>
      </c>
      <c r="K1613" s="158">
        <f t="shared" si="187"/>
        <v>307600000</v>
      </c>
    </row>
    <row r="1614" spans="1:11" ht="30" x14ac:dyDescent="0.2">
      <c r="A1614" s="182" t="s">
        <v>648</v>
      </c>
      <c r="B1614" s="160" t="s">
        <v>175</v>
      </c>
      <c r="C1614" s="161">
        <v>11</v>
      </c>
      <c r="D1614" s="182" t="s">
        <v>25</v>
      </c>
      <c r="E1614" s="163">
        <v>3512</v>
      </c>
      <c r="F1614" s="226" t="s">
        <v>140</v>
      </c>
      <c r="G1614" s="220"/>
      <c r="H1614" s="244">
        <v>265000000</v>
      </c>
      <c r="I1614" s="244"/>
      <c r="J1614" s="244">
        <v>42600000</v>
      </c>
      <c r="K1614" s="244">
        <f t="shared" si="187"/>
        <v>307600000</v>
      </c>
    </row>
    <row r="1615" spans="1:11" x14ac:dyDescent="0.2">
      <c r="A1615" s="185" t="s">
        <v>648</v>
      </c>
      <c r="B1615" s="168" t="s">
        <v>175</v>
      </c>
      <c r="C1615" s="169">
        <v>11</v>
      </c>
      <c r="D1615" s="185"/>
      <c r="E1615" s="171">
        <v>352</v>
      </c>
      <c r="F1615" s="226"/>
      <c r="G1615" s="164"/>
      <c r="H1615" s="159">
        <f>H1616</f>
        <v>75000000</v>
      </c>
      <c r="I1615" s="159">
        <f>I1616</f>
        <v>0</v>
      </c>
      <c r="J1615" s="159">
        <f>J1616</f>
        <v>0</v>
      </c>
      <c r="K1615" s="159">
        <f t="shared" si="187"/>
        <v>75000000</v>
      </c>
    </row>
    <row r="1616" spans="1:11" ht="30" x14ac:dyDescent="0.2">
      <c r="A1616" s="146" t="s">
        <v>648</v>
      </c>
      <c r="B1616" s="144" t="s">
        <v>175</v>
      </c>
      <c r="C1616" s="145">
        <v>11</v>
      </c>
      <c r="D1616" s="146" t="s">
        <v>25</v>
      </c>
      <c r="E1616" s="173">
        <v>3522</v>
      </c>
      <c r="F1616" s="226" t="s">
        <v>661</v>
      </c>
      <c r="G1616" s="220"/>
      <c r="H1616" s="244">
        <v>75000000</v>
      </c>
      <c r="I1616" s="244"/>
      <c r="J1616" s="244"/>
      <c r="K1616" s="244">
        <f t="shared" si="187"/>
        <v>75000000</v>
      </c>
    </row>
    <row r="1617" spans="1:11" ht="67.5" x14ac:dyDescent="0.2">
      <c r="A1617" s="354" t="s">
        <v>648</v>
      </c>
      <c r="B1617" s="293" t="s">
        <v>378</v>
      </c>
      <c r="C1617" s="293"/>
      <c r="D1617" s="293"/>
      <c r="E1617" s="294"/>
      <c r="F1617" s="296" t="s">
        <v>35</v>
      </c>
      <c r="G1617" s="297" t="s">
        <v>683</v>
      </c>
      <c r="H1617" s="298">
        <f>H1618</f>
        <v>127000</v>
      </c>
      <c r="I1617" s="298">
        <f>I1618</f>
        <v>0</v>
      </c>
      <c r="J1617" s="298">
        <f>J1618</f>
        <v>0</v>
      </c>
      <c r="K1617" s="298">
        <f t="shared" si="187"/>
        <v>127000</v>
      </c>
    </row>
    <row r="1618" spans="1:11" s="152" customFormat="1" x14ac:dyDescent="0.2">
      <c r="A1618" s="353" t="s">
        <v>648</v>
      </c>
      <c r="B1618" s="299" t="s">
        <v>378</v>
      </c>
      <c r="C1618" s="282">
        <v>11</v>
      </c>
      <c r="D1618" s="282"/>
      <c r="E1618" s="283">
        <v>32</v>
      </c>
      <c r="F1618" s="284"/>
      <c r="G1618" s="285"/>
      <c r="H1618" s="286">
        <f>H1619+H1623</f>
        <v>127000</v>
      </c>
      <c r="I1618" s="286">
        <f>I1619+I1623</f>
        <v>0</v>
      </c>
      <c r="J1618" s="286">
        <f>J1619+J1623</f>
        <v>0</v>
      </c>
      <c r="K1618" s="286">
        <f t="shared" si="187"/>
        <v>127000</v>
      </c>
    </row>
    <row r="1619" spans="1:11" x14ac:dyDescent="0.2">
      <c r="A1619" s="181" t="s">
        <v>648</v>
      </c>
      <c r="B1619" s="153" t="s">
        <v>378</v>
      </c>
      <c r="C1619" s="154">
        <v>11</v>
      </c>
      <c r="D1619" s="181"/>
      <c r="E1619" s="176">
        <v>323</v>
      </c>
      <c r="F1619" s="225"/>
      <c r="G1619" s="157"/>
      <c r="H1619" s="158">
        <f>SUM(H1620:H1622)</f>
        <v>107000</v>
      </c>
      <c r="I1619" s="158">
        <f>SUM(I1620:I1622)</f>
        <v>0</v>
      </c>
      <c r="J1619" s="158">
        <f>SUM(J1620:J1622)</f>
        <v>0</v>
      </c>
      <c r="K1619" s="158">
        <f t="shared" si="187"/>
        <v>107000</v>
      </c>
    </row>
    <row r="1620" spans="1:11" ht="15" x14ac:dyDescent="0.2">
      <c r="A1620" s="182" t="s">
        <v>648</v>
      </c>
      <c r="B1620" s="160" t="s">
        <v>378</v>
      </c>
      <c r="C1620" s="161">
        <v>11</v>
      </c>
      <c r="D1620" s="182" t="s">
        <v>25</v>
      </c>
      <c r="E1620" s="163">
        <v>3232</v>
      </c>
      <c r="F1620" s="226" t="s">
        <v>118</v>
      </c>
      <c r="G1620" s="220"/>
      <c r="H1620" s="244">
        <v>15000</v>
      </c>
      <c r="I1620" s="244"/>
      <c r="J1620" s="244"/>
      <c r="K1620" s="244">
        <f t="shared" si="187"/>
        <v>15000</v>
      </c>
    </row>
    <row r="1621" spans="1:11" s="152" customFormat="1" x14ac:dyDescent="0.2">
      <c r="A1621" s="182" t="s">
        <v>648</v>
      </c>
      <c r="B1621" s="160" t="s">
        <v>378</v>
      </c>
      <c r="C1621" s="161">
        <v>11</v>
      </c>
      <c r="D1621" s="182" t="s">
        <v>25</v>
      </c>
      <c r="E1621" s="163">
        <v>3235</v>
      </c>
      <c r="F1621" s="226" t="s">
        <v>42</v>
      </c>
      <c r="G1621" s="220"/>
      <c r="H1621" s="244">
        <v>85000</v>
      </c>
      <c r="I1621" s="244"/>
      <c r="J1621" s="244"/>
      <c r="K1621" s="244">
        <f t="shared" si="187"/>
        <v>85000</v>
      </c>
    </row>
    <row r="1622" spans="1:11" ht="15" x14ac:dyDescent="0.2">
      <c r="A1622" s="182" t="s">
        <v>648</v>
      </c>
      <c r="B1622" s="160" t="s">
        <v>378</v>
      </c>
      <c r="C1622" s="161">
        <v>11</v>
      </c>
      <c r="D1622" s="182" t="s">
        <v>25</v>
      </c>
      <c r="E1622" s="163">
        <v>3239</v>
      </c>
      <c r="F1622" s="226" t="s">
        <v>41</v>
      </c>
      <c r="G1622" s="220"/>
      <c r="H1622" s="244">
        <v>7000</v>
      </c>
      <c r="I1622" s="244"/>
      <c r="J1622" s="244"/>
      <c r="K1622" s="244">
        <f t="shared" si="187"/>
        <v>7000</v>
      </c>
    </row>
    <row r="1623" spans="1:11" x14ac:dyDescent="0.2">
      <c r="A1623" s="181" t="s">
        <v>648</v>
      </c>
      <c r="B1623" s="153" t="s">
        <v>378</v>
      </c>
      <c r="C1623" s="154">
        <v>11</v>
      </c>
      <c r="D1623" s="181"/>
      <c r="E1623" s="156">
        <v>329</v>
      </c>
      <c r="F1623" s="225"/>
      <c r="G1623" s="157"/>
      <c r="H1623" s="158">
        <f>SUM(H1624:H1625)</f>
        <v>20000</v>
      </c>
      <c r="I1623" s="158">
        <f>SUM(I1624:I1625)</f>
        <v>0</v>
      </c>
      <c r="J1623" s="158">
        <f>SUM(J1624:J1625)</f>
        <v>0</v>
      </c>
      <c r="K1623" s="158">
        <f t="shared" si="187"/>
        <v>20000</v>
      </c>
    </row>
    <row r="1624" spans="1:11" s="152" customFormat="1" x14ac:dyDescent="0.2">
      <c r="A1624" s="182" t="s">
        <v>648</v>
      </c>
      <c r="B1624" s="160" t="s">
        <v>378</v>
      </c>
      <c r="C1624" s="161">
        <v>11</v>
      </c>
      <c r="D1624" s="182" t="s">
        <v>25</v>
      </c>
      <c r="E1624" s="163">
        <v>3292</v>
      </c>
      <c r="F1624" s="226" t="s">
        <v>123</v>
      </c>
      <c r="G1624" s="220"/>
      <c r="H1624" s="244">
        <v>18000</v>
      </c>
      <c r="I1624" s="244"/>
      <c r="J1624" s="244"/>
      <c r="K1624" s="244">
        <f t="shared" si="187"/>
        <v>18000</v>
      </c>
    </row>
    <row r="1625" spans="1:11" ht="15" x14ac:dyDescent="0.2">
      <c r="A1625" s="182" t="s">
        <v>648</v>
      </c>
      <c r="B1625" s="160" t="s">
        <v>378</v>
      </c>
      <c r="C1625" s="161">
        <v>11</v>
      </c>
      <c r="D1625" s="182" t="s">
        <v>25</v>
      </c>
      <c r="E1625" s="163">
        <v>3299</v>
      </c>
      <c r="F1625" s="226" t="s">
        <v>125</v>
      </c>
      <c r="G1625" s="220"/>
      <c r="H1625" s="244">
        <v>2000</v>
      </c>
      <c r="I1625" s="244"/>
      <c r="J1625" s="244"/>
      <c r="K1625" s="244">
        <f t="shared" si="187"/>
        <v>2000</v>
      </c>
    </row>
    <row r="1626" spans="1:11" ht="67.5" x14ac:dyDescent="0.2">
      <c r="A1626" s="305" t="s">
        <v>648</v>
      </c>
      <c r="B1626" s="292" t="s">
        <v>596</v>
      </c>
      <c r="C1626" s="292"/>
      <c r="D1626" s="292"/>
      <c r="E1626" s="301"/>
      <c r="F1626" s="296" t="s">
        <v>560</v>
      </c>
      <c r="G1626" s="297" t="s">
        <v>683</v>
      </c>
      <c r="H1626" s="298">
        <f>H1627+H1631</f>
        <v>2450000</v>
      </c>
      <c r="I1626" s="298">
        <f>I1627+I1631</f>
        <v>101000</v>
      </c>
      <c r="J1626" s="298">
        <f>J1627+J1631</f>
        <v>101000</v>
      </c>
      <c r="K1626" s="298">
        <f t="shared" si="187"/>
        <v>2450000</v>
      </c>
    </row>
    <row r="1627" spans="1:11" x14ac:dyDescent="0.2">
      <c r="A1627" s="353" t="s">
        <v>648</v>
      </c>
      <c r="B1627" s="299" t="s">
        <v>596</v>
      </c>
      <c r="C1627" s="282">
        <v>11</v>
      </c>
      <c r="D1627" s="282"/>
      <c r="E1627" s="283">
        <v>32</v>
      </c>
      <c r="F1627" s="284"/>
      <c r="G1627" s="285"/>
      <c r="H1627" s="286">
        <f>H1628</f>
        <v>2250000</v>
      </c>
      <c r="I1627" s="286">
        <f>I1628</f>
        <v>0</v>
      </c>
      <c r="J1627" s="286">
        <f>J1628</f>
        <v>101000</v>
      </c>
      <c r="K1627" s="286">
        <f t="shared" si="187"/>
        <v>2351000</v>
      </c>
    </row>
    <row r="1628" spans="1:11" s="152" customFormat="1" x14ac:dyDescent="0.2">
      <c r="A1628" s="181" t="s">
        <v>648</v>
      </c>
      <c r="B1628" s="153" t="s">
        <v>596</v>
      </c>
      <c r="C1628" s="153">
        <v>11</v>
      </c>
      <c r="D1628" s="181"/>
      <c r="E1628" s="176">
        <v>323</v>
      </c>
      <c r="F1628" s="225"/>
      <c r="G1628" s="157"/>
      <c r="H1628" s="158">
        <f>H1630+H1629</f>
        <v>2250000</v>
      </c>
      <c r="I1628" s="158">
        <f>I1630+I1629</f>
        <v>0</v>
      </c>
      <c r="J1628" s="158">
        <f>J1630+J1629</f>
        <v>101000</v>
      </c>
      <c r="K1628" s="158">
        <f t="shared" si="187"/>
        <v>2351000</v>
      </c>
    </row>
    <row r="1629" spans="1:11" ht="15" x14ac:dyDescent="0.2">
      <c r="A1629" s="182" t="s">
        <v>648</v>
      </c>
      <c r="B1629" s="160" t="s">
        <v>596</v>
      </c>
      <c r="C1629" s="160">
        <v>11</v>
      </c>
      <c r="D1629" s="182" t="s">
        <v>25</v>
      </c>
      <c r="E1629" s="183">
        <v>3238</v>
      </c>
      <c r="F1629" s="226" t="s">
        <v>122</v>
      </c>
      <c r="G1629" s="220"/>
      <c r="H1629" s="244">
        <v>750000</v>
      </c>
      <c r="I1629" s="244"/>
      <c r="J1629" s="244">
        <v>101000</v>
      </c>
      <c r="K1629" s="244">
        <f t="shared" si="187"/>
        <v>851000</v>
      </c>
    </row>
    <row r="1630" spans="1:11" ht="15" x14ac:dyDescent="0.2">
      <c r="A1630" s="182" t="s">
        <v>648</v>
      </c>
      <c r="B1630" s="160" t="s">
        <v>596</v>
      </c>
      <c r="C1630" s="160">
        <v>11</v>
      </c>
      <c r="D1630" s="182" t="s">
        <v>25</v>
      </c>
      <c r="E1630" s="183">
        <v>3239</v>
      </c>
      <c r="F1630" s="226" t="s">
        <v>41</v>
      </c>
      <c r="G1630" s="220"/>
      <c r="H1630" s="244">
        <v>1500000</v>
      </c>
      <c r="I1630" s="244"/>
      <c r="J1630" s="244"/>
      <c r="K1630" s="244">
        <f t="shared" si="187"/>
        <v>1500000</v>
      </c>
    </row>
    <row r="1631" spans="1:11" x14ac:dyDescent="0.2">
      <c r="A1631" s="353" t="s">
        <v>648</v>
      </c>
      <c r="B1631" s="299" t="s">
        <v>596</v>
      </c>
      <c r="C1631" s="282">
        <v>11</v>
      </c>
      <c r="D1631" s="282"/>
      <c r="E1631" s="283">
        <v>42</v>
      </c>
      <c r="F1631" s="284"/>
      <c r="G1631" s="285"/>
      <c r="H1631" s="286">
        <f t="shared" ref="H1631:J1632" si="188">H1632</f>
        <v>200000</v>
      </c>
      <c r="I1631" s="286">
        <f t="shared" si="188"/>
        <v>101000</v>
      </c>
      <c r="J1631" s="286">
        <f t="shared" si="188"/>
        <v>0</v>
      </c>
      <c r="K1631" s="286">
        <f t="shared" si="187"/>
        <v>99000</v>
      </c>
    </row>
    <row r="1632" spans="1:11" x14ac:dyDescent="0.2">
      <c r="A1632" s="181" t="s">
        <v>648</v>
      </c>
      <c r="B1632" s="153" t="s">
        <v>596</v>
      </c>
      <c r="C1632" s="153">
        <v>11</v>
      </c>
      <c r="D1632" s="181"/>
      <c r="E1632" s="176">
        <v>426</v>
      </c>
      <c r="F1632" s="225"/>
      <c r="G1632" s="157"/>
      <c r="H1632" s="158">
        <f t="shared" si="188"/>
        <v>200000</v>
      </c>
      <c r="I1632" s="158">
        <f t="shared" si="188"/>
        <v>101000</v>
      </c>
      <c r="J1632" s="158">
        <f t="shared" si="188"/>
        <v>0</v>
      </c>
      <c r="K1632" s="158">
        <f t="shared" si="187"/>
        <v>99000</v>
      </c>
    </row>
    <row r="1633" spans="1:11" ht="15" x14ac:dyDescent="0.2">
      <c r="A1633" s="182" t="s">
        <v>648</v>
      </c>
      <c r="B1633" s="160" t="s">
        <v>596</v>
      </c>
      <c r="C1633" s="160">
        <v>11</v>
      </c>
      <c r="D1633" s="182" t="s">
        <v>25</v>
      </c>
      <c r="E1633" s="183">
        <v>4262</v>
      </c>
      <c r="F1633" s="226" t="s">
        <v>135</v>
      </c>
      <c r="G1633" s="220"/>
      <c r="H1633" s="244">
        <v>200000</v>
      </c>
      <c r="I1633" s="244">
        <v>101000</v>
      </c>
      <c r="J1633" s="244"/>
      <c r="K1633" s="244">
        <f t="shared" si="187"/>
        <v>99000</v>
      </c>
    </row>
    <row r="1634" spans="1:11" s="152" customFormat="1" x14ac:dyDescent="0.2">
      <c r="A1634" s="361" t="s">
        <v>649</v>
      </c>
      <c r="B1634" s="414" t="s">
        <v>919</v>
      </c>
      <c r="C1634" s="414"/>
      <c r="D1634" s="414"/>
      <c r="E1634" s="414"/>
      <c r="F1634" s="414"/>
      <c r="G1634" s="201"/>
      <c r="H1634" s="150">
        <f>H1635+H1740+H1807</f>
        <v>80333500</v>
      </c>
      <c r="I1634" s="150">
        <f t="shared" ref="I1634:J1634" si="189">I1635+I1740+I1807</f>
        <v>428000</v>
      </c>
      <c r="J1634" s="150">
        <f t="shared" si="189"/>
        <v>1964600</v>
      </c>
      <c r="K1634" s="150">
        <f t="shared" si="187"/>
        <v>81870100</v>
      </c>
    </row>
    <row r="1635" spans="1:11" ht="31.5" x14ac:dyDescent="0.2">
      <c r="A1635" s="362" t="s">
        <v>650</v>
      </c>
      <c r="B1635" s="415" t="s">
        <v>333</v>
      </c>
      <c r="C1635" s="415"/>
      <c r="D1635" s="415"/>
      <c r="E1635" s="415"/>
      <c r="F1635" s="233" t="s">
        <v>646</v>
      </c>
      <c r="G1635" s="180"/>
      <c r="H1635" s="151">
        <f>H1636+H1708+H1723</f>
        <v>7105500</v>
      </c>
      <c r="I1635" s="151">
        <f>I1636+I1708+I1723</f>
        <v>293000</v>
      </c>
      <c r="J1635" s="151">
        <f>J1636+J1708+J1723</f>
        <v>43000</v>
      </c>
      <c r="K1635" s="151">
        <f t="shared" si="187"/>
        <v>6855500</v>
      </c>
    </row>
    <row r="1636" spans="1:11" ht="33.75" x14ac:dyDescent="0.2">
      <c r="A1636" s="354" t="s">
        <v>650</v>
      </c>
      <c r="B1636" s="293" t="s">
        <v>227</v>
      </c>
      <c r="C1636" s="293"/>
      <c r="D1636" s="293"/>
      <c r="E1636" s="294"/>
      <c r="F1636" s="296" t="s">
        <v>263</v>
      </c>
      <c r="G1636" s="297" t="s">
        <v>691</v>
      </c>
      <c r="H1636" s="298">
        <f>H1637+H1645+H1676+H1680+H1683+H1687+H1693+H1696+H1699+H1704</f>
        <v>6567500</v>
      </c>
      <c r="I1636" s="298">
        <f t="shared" ref="I1636:J1636" si="190">I1637+I1645+I1676+I1680+I1683+I1687+I1693+I1696+I1699+I1704</f>
        <v>293000</v>
      </c>
      <c r="J1636" s="298">
        <f t="shared" si="190"/>
        <v>18000</v>
      </c>
      <c r="K1636" s="298">
        <f t="shared" si="187"/>
        <v>6292500</v>
      </c>
    </row>
    <row r="1637" spans="1:11" x14ac:dyDescent="0.2">
      <c r="A1637" s="353" t="s">
        <v>650</v>
      </c>
      <c r="B1637" s="299" t="s">
        <v>227</v>
      </c>
      <c r="C1637" s="282">
        <v>11</v>
      </c>
      <c r="D1637" s="282"/>
      <c r="E1637" s="283">
        <v>31</v>
      </c>
      <c r="F1637" s="284"/>
      <c r="G1637" s="285"/>
      <c r="H1637" s="286">
        <f>H1638+H1641+H1643</f>
        <v>4600000</v>
      </c>
      <c r="I1637" s="286">
        <f>I1638+I1641+I1643</f>
        <v>154000</v>
      </c>
      <c r="J1637" s="286">
        <f>J1638+J1641+J1643</f>
        <v>0</v>
      </c>
      <c r="K1637" s="286">
        <f t="shared" si="187"/>
        <v>4446000</v>
      </c>
    </row>
    <row r="1638" spans="1:11" x14ac:dyDescent="0.2">
      <c r="A1638" s="181" t="s">
        <v>650</v>
      </c>
      <c r="B1638" s="153" t="s">
        <v>227</v>
      </c>
      <c r="C1638" s="154">
        <v>11</v>
      </c>
      <c r="D1638" s="181"/>
      <c r="E1638" s="156">
        <v>311</v>
      </c>
      <c r="F1638" s="225"/>
      <c r="G1638" s="157"/>
      <c r="H1638" s="246">
        <f>SUM(H1639:H1640)</f>
        <v>3855000</v>
      </c>
      <c r="I1638" s="246">
        <f>SUM(I1639:I1640)</f>
        <v>129000</v>
      </c>
      <c r="J1638" s="246">
        <f>SUM(J1639:J1640)</f>
        <v>0</v>
      </c>
      <c r="K1638" s="246">
        <f t="shared" si="187"/>
        <v>3726000</v>
      </c>
    </row>
    <row r="1639" spans="1:11" ht="15" x14ac:dyDescent="0.2">
      <c r="A1639" s="182" t="s">
        <v>650</v>
      </c>
      <c r="B1639" s="160" t="s">
        <v>227</v>
      </c>
      <c r="C1639" s="161">
        <v>11</v>
      </c>
      <c r="D1639" s="182" t="s">
        <v>27</v>
      </c>
      <c r="E1639" s="183">
        <v>3111</v>
      </c>
      <c r="F1639" s="226" t="s">
        <v>19</v>
      </c>
      <c r="G1639" s="220"/>
      <c r="H1639" s="244">
        <v>3850000</v>
      </c>
      <c r="I1639" s="244">
        <v>129000</v>
      </c>
      <c r="J1639" s="244"/>
      <c r="K1639" s="244">
        <f t="shared" si="187"/>
        <v>3721000</v>
      </c>
    </row>
    <row r="1640" spans="1:11" ht="15" x14ac:dyDescent="0.2">
      <c r="A1640" s="182" t="s">
        <v>650</v>
      </c>
      <c r="B1640" s="160" t="s">
        <v>227</v>
      </c>
      <c r="C1640" s="161">
        <v>11</v>
      </c>
      <c r="D1640" s="182" t="s">
        <v>27</v>
      </c>
      <c r="E1640" s="183">
        <v>3113</v>
      </c>
      <c r="F1640" s="226" t="s">
        <v>20</v>
      </c>
      <c r="G1640" s="220"/>
      <c r="H1640" s="244">
        <v>5000</v>
      </c>
      <c r="I1640" s="244"/>
      <c r="J1640" s="244"/>
      <c r="K1640" s="244">
        <f t="shared" si="187"/>
        <v>5000</v>
      </c>
    </row>
    <row r="1641" spans="1:11" s="152" customFormat="1" x14ac:dyDescent="0.2">
      <c r="A1641" s="181" t="s">
        <v>650</v>
      </c>
      <c r="B1641" s="153" t="s">
        <v>227</v>
      </c>
      <c r="C1641" s="154">
        <v>11</v>
      </c>
      <c r="D1641" s="181"/>
      <c r="E1641" s="176">
        <v>312</v>
      </c>
      <c r="F1641" s="225"/>
      <c r="G1641" s="157"/>
      <c r="H1641" s="158">
        <f>SUM(H1642)</f>
        <v>100000</v>
      </c>
      <c r="I1641" s="158">
        <f>SUM(I1642)</f>
        <v>0</v>
      </c>
      <c r="J1641" s="158">
        <f>SUM(J1642)</f>
        <v>0</v>
      </c>
      <c r="K1641" s="158">
        <f t="shared" si="187"/>
        <v>100000</v>
      </c>
    </row>
    <row r="1642" spans="1:11" ht="15" x14ac:dyDescent="0.2">
      <c r="A1642" s="182" t="s">
        <v>650</v>
      </c>
      <c r="B1642" s="160" t="s">
        <v>227</v>
      </c>
      <c r="C1642" s="161">
        <v>11</v>
      </c>
      <c r="D1642" s="182" t="s">
        <v>27</v>
      </c>
      <c r="E1642" s="183">
        <v>3121</v>
      </c>
      <c r="F1642" s="226" t="s">
        <v>138</v>
      </c>
      <c r="G1642" s="220"/>
      <c r="H1642" s="244">
        <v>100000</v>
      </c>
      <c r="I1642" s="244"/>
      <c r="J1642" s="244"/>
      <c r="K1642" s="244">
        <f t="shared" si="187"/>
        <v>100000</v>
      </c>
    </row>
    <row r="1643" spans="1:11" x14ac:dyDescent="0.2">
      <c r="A1643" s="181" t="s">
        <v>650</v>
      </c>
      <c r="B1643" s="153" t="s">
        <v>227</v>
      </c>
      <c r="C1643" s="154">
        <v>11</v>
      </c>
      <c r="D1643" s="181"/>
      <c r="E1643" s="176">
        <v>313</v>
      </c>
      <c r="F1643" s="225"/>
      <c r="G1643" s="157"/>
      <c r="H1643" s="158">
        <f>SUM(H1644:H1644)</f>
        <v>645000</v>
      </c>
      <c r="I1643" s="158">
        <f>SUM(I1644:I1644)</f>
        <v>25000</v>
      </c>
      <c r="J1643" s="158">
        <f>SUM(J1644:J1644)</f>
        <v>0</v>
      </c>
      <c r="K1643" s="158">
        <f t="shared" si="187"/>
        <v>620000</v>
      </c>
    </row>
    <row r="1644" spans="1:11" ht="15" x14ac:dyDescent="0.2">
      <c r="A1644" s="182" t="s">
        <v>650</v>
      </c>
      <c r="B1644" s="160" t="s">
        <v>227</v>
      </c>
      <c r="C1644" s="161">
        <v>11</v>
      </c>
      <c r="D1644" s="182" t="s">
        <v>27</v>
      </c>
      <c r="E1644" s="183">
        <v>3132</v>
      </c>
      <c r="F1644" s="226" t="s">
        <v>280</v>
      </c>
      <c r="G1644" s="220"/>
      <c r="H1644" s="244">
        <v>645000</v>
      </c>
      <c r="I1644" s="244">
        <v>25000</v>
      </c>
      <c r="J1644" s="244"/>
      <c r="K1644" s="244">
        <f t="shared" si="187"/>
        <v>620000</v>
      </c>
    </row>
    <row r="1645" spans="1:11" s="152" customFormat="1" x14ac:dyDescent="0.2">
      <c r="A1645" s="353" t="s">
        <v>650</v>
      </c>
      <c r="B1645" s="299" t="s">
        <v>227</v>
      </c>
      <c r="C1645" s="282">
        <v>11</v>
      </c>
      <c r="D1645" s="282"/>
      <c r="E1645" s="283">
        <v>32</v>
      </c>
      <c r="F1645" s="284"/>
      <c r="G1645" s="285"/>
      <c r="H1645" s="286">
        <f>H1646+H1651+H1657+H1666+H1668</f>
        <v>1349000</v>
      </c>
      <c r="I1645" s="286">
        <f>I1646+I1651+I1657+I1666+I1668</f>
        <v>0</v>
      </c>
      <c r="J1645" s="286">
        <f>J1646+J1651+J1657+J1666+J1668</f>
        <v>14000</v>
      </c>
      <c r="K1645" s="286">
        <f t="shared" si="187"/>
        <v>1363000</v>
      </c>
    </row>
    <row r="1646" spans="1:11" x14ac:dyDescent="0.2">
      <c r="A1646" s="181" t="s">
        <v>650</v>
      </c>
      <c r="B1646" s="153" t="s">
        <v>227</v>
      </c>
      <c r="C1646" s="154">
        <v>11</v>
      </c>
      <c r="D1646" s="181"/>
      <c r="E1646" s="176">
        <v>321</v>
      </c>
      <c r="F1646" s="225"/>
      <c r="G1646" s="157"/>
      <c r="H1646" s="158">
        <f>SUM(H1647:H1650)</f>
        <v>290000</v>
      </c>
      <c r="I1646" s="158">
        <f>SUM(I1647:I1650)</f>
        <v>0</v>
      </c>
      <c r="J1646" s="158">
        <f>SUM(J1647:J1650)</f>
        <v>0</v>
      </c>
      <c r="K1646" s="158">
        <f t="shared" si="187"/>
        <v>290000</v>
      </c>
    </row>
    <row r="1647" spans="1:11" ht="15" x14ac:dyDescent="0.2">
      <c r="A1647" s="182" t="s">
        <v>650</v>
      </c>
      <c r="B1647" s="160" t="s">
        <v>227</v>
      </c>
      <c r="C1647" s="161">
        <v>11</v>
      </c>
      <c r="D1647" s="182" t="s">
        <v>27</v>
      </c>
      <c r="E1647" s="183">
        <v>3211</v>
      </c>
      <c r="F1647" s="226" t="s">
        <v>110</v>
      </c>
      <c r="G1647" s="220"/>
      <c r="H1647" s="244">
        <v>100000</v>
      </c>
      <c r="I1647" s="244"/>
      <c r="J1647" s="244"/>
      <c r="K1647" s="244">
        <f t="shared" si="187"/>
        <v>100000</v>
      </c>
    </row>
    <row r="1648" spans="1:11" s="152" customFormat="1" ht="30" x14ac:dyDescent="0.2">
      <c r="A1648" s="182" t="s">
        <v>650</v>
      </c>
      <c r="B1648" s="160" t="s">
        <v>227</v>
      </c>
      <c r="C1648" s="161">
        <v>11</v>
      </c>
      <c r="D1648" s="182" t="s">
        <v>27</v>
      </c>
      <c r="E1648" s="183">
        <v>3212</v>
      </c>
      <c r="F1648" s="226" t="s">
        <v>111</v>
      </c>
      <c r="G1648" s="220"/>
      <c r="H1648" s="244">
        <v>85000</v>
      </c>
      <c r="I1648" s="244"/>
      <c r="J1648" s="244"/>
      <c r="K1648" s="244">
        <f t="shared" si="187"/>
        <v>85000</v>
      </c>
    </row>
    <row r="1649" spans="1:11" ht="15" x14ac:dyDescent="0.2">
      <c r="A1649" s="182" t="s">
        <v>650</v>
      </c>
      <c r="B1649" s="160" t="s">
        <v>227</v>
      </c>
      <c r="C1649" s="161">
        <v>11</v>
      </c>
      <c r="D1649" s="182" t="s">
        <v>27</v>
      </c>
      <c r="E1649" s="183">
        <v>3213</v>
      </c>
      <c r="F1649" s="226" t="s">
        <v>112</v>
      </c>
      <c r="G1649" s="220"/>
      <c r="H1649" s="244">
        <v>70000</v>
      </c>
      <c r="I1649" s="244"/>
      <c r="J1649" s="244"/>
      <c r="K1649" s="244">
        <f t="shared" si="187"/>
        <v>70000</v>
      </c>
    </row>
    <row r="1650" spans="1:11" ht="15" x14ac:dyDescent="0.2">
      <c r="A1650" s="182" t="s">
        <v>650</v>
      </c>
      <c r="B1650" s="160" t="s">
        <v>227</v>
      </c>
      <c r="C1650" s="161">
        <v>11</v>
      </c>
      <c r="D1650" s="182" t="s">
        <v>27</v>
      </c>
      <c r="E1650" s="183">
        <v>3214</v>
      </c>
      <c r="F1650" s="226" t="s">
        <v>234</v>
      </c>
      <c r="G1650" s="220"/>
      <c r="H1650" s="244">
        <v>35000</v>
      </c>
      <c r="I1650" s="244"/>
      <c r="J1650" s="244"/>
      <c r="K1650" s="244">
        <f t="shared" si="187"/>
        <v>35000</v>
      </c>
    </row>
    <row r="1651" spans="1:11" s="152" customFormat="1" x14ac:dyDescent="0.2">
      <c r="A1651" s="181" t="s">
        <v>650</v>
      </c>
      <c r="B1651" s="153" t="s">
        <v>227</v>
      </c>
      <c r="C1651" s="154">
        <v>11</v>
      </c>
      <c r="D1651" s="181"/>
      <c r="E1651" s="176">
        <v>322</v>
      </c>
      <c r="F1651" s="225"/>
      <c r="G1651" s="157"/>
      <c r="H1651" s="158">
        <f>SUM(H1652:H1656)</f>
        <v>132000</v>
      </c>
      <c r="I1651" s="158">
        <f>SUM(I1652:I1656)</f>
        <v>0</v>
      </c>
      <c r="J1651" s="158">
        <f>SUM(J1652:J1656)</f>
        <v>9000</v>
      </c>
      <c r="K1651" s="158">
        <f t="shared" si="187"/>
        <v>141000</v>
      </c>
    </row>
    <row r="1652" spans="1:11" ht="15" x14ac:dyDescent="0.2">
      <c r="A1652" s="182" t="s">
        <v>650</v>
      </c>
      <c r="B1652" s="160" t="s">
        <v>227</v>
      </c>
      <c r="C1652" s="161">
        <v>11</v>
      </c>
      <c r="D1652" s="182" t="s">
        <v>27</v>
      </c>
      <c r="E1652" s="183">
        <v>3221</v>
      </c>
      <c r="F1652" s="226" t="s">
        <v>146</v>
      </c>
      <c r="G1652" s="220"/>
      <c r="H1652" s="244">
        <v>55000</v>
      </c>
      <c r="I1652" s="244"/>
      <c r="J1652" s="244"/>
      <c r="K1652" s="244">
        <f t="shared" si="187"/>
        <v>55000</v>
      </c>
    </row>
    <row r="1653" spans="1:11" ht="15" x14ac:dyDescent="0.2">
      <c r="A1653" s="182" t="s">
        <v>650</v>
      </c>
      <c r="B1653" s="160" t="s">
        <v>227</v>
      </c>
      <c r="C1653" s="161">
        <v>11</v>
      </c>
      <c r="D1653" s="182" t="s">
        <v>27</v>
      </c>
      <c r="E1653" s="183">
        <v>3223</v>
      </c>
      <c r="F1653" s="226" t="s">
        <v>115</v>
      </c>
      <c r="G1653" s="220"/>
      <c r="H1653" s="244">
        <v>65000</v>
      </c>
      <c r="I1653" s="244"/>
      <c r="J1653" s="244"/>
      <c r="K1653" s="244">
        <f t="shared" si="187"/>
        <v>65000</v>
      </c>
    </row>
    <row r="1654" spans="1:11" s="152" customFormat="1" ht="30" x14ac:dyDescent="0.2">
      <c r="A1654" s="182" t="s">
        <v>650</v>
      </c>
      <c r="B1654" s="160" t="s">
        <v>227</v>
      </c>
      <c r="C1654" s="161">
        <v>11</v>
      </c>
      <c r="D1654" s="182" t="s">
        <v>27</v>
      </c>
      <c r="E1654" s="183">
        <v>3224</v>
      </c>
      <c r="F1654" s="226" t="s">
        <v>144</v>
      </c>
      <c r="G1654" s="220"/>
      <c r="H1654" s="244">
        <v>10000</v>
      </c>
      <c r="I1654" s="244"/>
      <c r="J1654" s="244"/>
      <c r="K1654" s="244">
        <f t="shared" si="187"/>
        <v>10000</v>
      </c>
    </row>
    <row r="1655" spans="1:11" ht="15" x14ac:dyDescent="0.2">
      <c r="A1655" s="182" t="s">
        <v>650</v>
      </c>
      <c r="B1655" s="160" t="s">
        <v>227</v>
      </c>
      <c r="C1655" s="161">
        <v>11</v>
      </c>
      <c r="D1655" s="182" t="s">
        <v>27</v>
      </c>
      <c r="E1655" s="183">
        <v>3225</v>
      </c>
      <c r="F1655" s="226" t="s">
        <v>151</v>
      </c>
      <c r="G1655" s="220"/>
      <c r="H1655" s="244">
        <v>1000</v>
      </c>
      <c r="I1655" s="244"/>
      <c r="J1655" s="244"/>
      <c r="K1655" s="244">
        <f t="shared" si="187"/>
        <v>1000</v>
      </c>
    </row>
    <row r="1656" spans="1:11" ht="15" x14ac:dyDescent="0.2">
      <c r="A1656" s="182" t="s">
        <v>650</v>
      </c>
      <c r="B1656" s="160" t="s">
        <v>227</v>
      </c>
      <c r="C1656" s="161">
        <v>11</v>
      </c>
      <c r="D1656" s="182" t="s">
        <v>27</v>
      </c>
      <c r="E1656" s="183">
        <v>3227</v>
      </c>
      <c r="F1656" s="226" t="s">
        <v>235</v>
      </c>
      <c r="G1656" s="220"/>
      <c r="H1656" s="244">
        <v>1000</v>
      </c>
      <c r="I1656" s="244"/>
      <c r="J1656" s="244">
        <v>9000</v>
      </c>
      <c r="K1656" s="244">
        <f t="shared" si="187"/>
        <v>10000</v>
      </c>
    </row>
    <row r="1657" spans="1:11" s="375" customFormat="1" x14ac:dyDescent="0.2">
      <c r="A1657" s="181" t="s">
        <v>650</v>
      </c>
      <c r="B1657" s="153" t="s">
        <v>227</v>
      </c>
      <c r="C1657" s="154">
        <v>11</v>
      </c>
      <c r="D1657" s="181"/>
      <c r="E1657" s="176">
        <v>323</v>
      </c>
      <c r="F1657" s="225"/>
      <c r="G1657" s="157"/>
      <c r="H1657" s="158">
        <f>SUM(H1658:H1665)</f>
        <v>731000</v>
      </c>
      <c r="I1657" s="158">
        <f>SUM(I1658:I1665)</f>
        <v>0</v>
      </c>
      <c r="J1657" s="158">
        <f>SUM(J1658:J1665)</f>
        <v>5000</v>
      </c>
      <c r="K1657" s="158">
        <f t="shared" si="187"/>
        <v>736000</v>
      </c>
    </row>
    <row r="1658" spans="1:11" s="375" customFormat="1" ht="15" x14ac:dyDescent="0.2">
      <c r="A1658" s="182" t="s">
        <v>650</v>
      </c>
      <c r="B1658" s="160" t="s">
        <v>227</v>
      </c>
      <c r="C1658" s="161">
        <v>11</v>
      </c>
      <c r="D1658" s="182" t="s">
        <v>27</v>
      </c>
      <c r="E1658" s="183">
        <v>3231</v>
      </c>
      <c r="F1658" s="226" t="s">
        <v>117</v>
      </c>
      <c r="G1658" s="220"/>
      <c r="H1658" s="244">
        <v>60000</v>
      </c>
      <c r="I1658" s="244"/>
      <c r="J1658" s="244"/>
      <c r="K1658" s="244">
        <f t="shared" si="187"/>
        <v>60000</v>
      </c>
    </row>
    <row r="1659" spans="1:11" s="375" customFormat="1" ht="15" x14ac:dyDescent="0.2">
      <c r="A1659" s="182" t="s">
        <v>650</v>
      </c>
      <c r="B1659" s="160" t="s">
        <v>227</v>
      </c>
      <c r="C1659" s="161">
        <v>11</v>
      </c>
      <c r="D1659" s="182" t="s">
        <v>27</v>
      </c>
      <c r="E1659" s="183">
        <v>3232</v>
      </c>
      <c r="F1659" s="226" t="s">
        <v>118</v>
      </c>
      <c r="G1659" s="220"/>
      <c r="H1659" s="244">
        <v>80000</v>
      </c>
      <c r="I1659" s="244"/>
      <c r="J1659" s="244"/>
      <c r="K1659" s="244">
        <f t="shared" si="187"/>
        <v>80000</v>
      </c>
    </row>
    <row r="1660" spans="1:11" s="375" customFormat="1" ht="15" x14ac:dyDescent="0.2">
      <c r="A1660" s="182" t="s">
        <v>650</v>
      </c>
      <c r="B1660" s="160" t="s">
        <v>227</v>
      </c>
      <c r="C1660" s="161">
        <v>11</v>
      </c>
      <c r="D1660" s="182" t="s">
        <v>27</v>
      </c>
      <c r="E1660" s="183">
        <v>3233</v>
      </c>
      <c r="F1660" s="226" t="s">
        <v>119</v>
      </c>
      <c r="G1660" s="220"/>
      <c r="H1660" s="244">
        <v>10000</v>
      </c>
      <c r="I1660" s="244"/>
      <c r="J1660" s="244"/>
      <c r="K1660" s="244">
        <f t="shared" si="187"/>
        <v>10000</v>
      </c>
    </row>
    <row r="1661" spans="1:11" s="375" customFormat="1" ht="15" x14ac:dyDescent="0.2">
      <c r="A1661" s="182" t="s">
        <v>650</v>
      </c>
      <c r="B1661" s="160" t="s">
        <v>227</v>
      </c>
      <c r="C1661" s="161">
        <v>11</v>
      </c>
      <c r="D1661" s="182" t="s">
        <v>27</v>
      </c>
      <c r="E1661" s="183">
        <v>3234</v>
      </c>
      <c r="F1661" s="226" t="s">
        <v>120</v>
      </c>
      <c r="G1661" s="220"/>
      <c r="H1661" s="244">
        <v>15000</v>
      </c>
      <c r="I1661" s="244"/>
      <c r="J1661" s="244"/>
      <c r="K1661" s="244">
        <f t="shared" si="187"/>
        <v>15000</v>
      </c>
    </row>
    <row r="1662" spans="1:11" s="375" customFormat="1" ht="15" x14ac:dyDescent="0.2">
      <c r="A1662" s="182" t="s">
        <v>650</v>
      </c>
      <c r="B1662" s="160" t="s">
        <v>227</v>
      </c>
      <c r="C1662" s="161">
        <v>11</v>
      </c>
      <c r="D1662" s="182" t="s">
        <v>27</v>
      </c>
      <c r="E1662" s="183">
        <v>3235</v>
      </c>
      <c r="F1662" s="226" t="s">
        <v>42</v>
      </c>
      <c r="G1662" s="220"/>
      <c r="H1662" s="244">
        <v>465000</v>
      </c>
      <c r="I1662" s="244"/>
      <c r="J1662" s="244"/>
      <c r="K1662" s="244">
        <f t="shared" si="187"/>
        <v>465000</v>
      </c>
    </row>
    <row r="1663" spans="1:11" s="375" customFormat="1" ht="15" x14ac:dyDescent="0.2">
      <c r="A1663" s="182" t="s">
        <v>650</v>
      </c>
      <c r="B1663" s="160" t="s">
        <v>227</v>
      </c>
      <c r="C1663" s="161">
        <v>11</v>
      </c>
      <c r="D1663" s="182" t="s">
        <v>27</v>
      </c>
      <c r="E1663" s="183">
        <v>3236</v>
      </c>
      <c r="F1663" s="226" t="s">
        <v>121</v>
      </c>
      <c r="G1663" s="220"/>
      <c r="H1663" s="244">
        <v>1000</v>
      </c>
      <c r="I1663" s="244"/>
      <c r="J1663" s="244">
        <v>5000</v>
      </c>
      <c r="K1663" s="244">
        <f t="shared" si="187"/>
        <v>6000</v>
      </c>
    </row>
    <row r="1664" spans="1:11" s="375" customFormat="1" ht="15" x14ac:dyDescent="0.2">
      <c r="A1664" s="182" t="s">
        <v>650</v>
      </c>
      <c r="B1664" s="160" t="s">
        <v>227</v>
      </c>
      <c r="C1664" s="161">
        <v>11</v>
      </c>
      <c r="D1664" s="182" t="s">
        <v>27</v>
      </c>
      <c r="E1664" s="183">
        <v>3237</v>
      </c>
      <c r="F1664" s="226" t="s">
        <v>36</v>
      </c>
      <c r="G1664" s="220"/>
      <c r="H1664" s="244">
        <v>90000</v>
      </c>
      <c r="I1664" s="244"/>
      <c r="J1664" s="244"/>
      <c r="K1664" s="244">
        <f t="shared" si="187"/>
        <v>90000</v>
      </c>
    </row>
    <row r="1665" spans="1:11" s="375" customFormat="1" ht="15" x14ac:dyDescent="0.2">
      <c r="A1665" s="182" t="s">
        <v>650</v>
      </c>
      <c r="B1665" s="160" t="s">
        <v>227</v>
      </c>
      <c r="C1665" s="161">
        <v>11</v>
      </c>
      <c r="D1665" s="182" t="s">
        <v>27</v>
      </c>
      <c r="E1665" s="183">
        <v>3239</v>
      </c>
      <c r="F1665" s="226" t="s">
        <v>41</v>
      </c>
      <c r="G1665" s="220"/>
      <c r="H1665" s="244">
        <v>10000</v>
      </c>
      <c r="I1665" s="244"/>
      <c r="J1665" s="244"/>
      <c r="K1665" s="244">
        <f t="shared" si="187"/>
        <v>10000</v>
      </c>
    </row>
    <row r="1666" spans="1:11" s="375" customFormat="1" x14ac:dyDescent="0.2">
      <c r="A1666" s="181" t="s">
        <v>650</v>
      </c>
      <c r="B1666" s="153" t="s">
        <v>227</v>
      </c>
      <c r="C1666" s="154">
        <v>11</v>
      </c>
      <c r="D1666" s="181"/>
      <c r="E1666" s="176">
        <v>324</v>
      </c>
      <c r="F1666" s="225"/>
      <c r="G1666" s="157"/>
      <c r="H1666" s="158">
        <f>SUM(H1667)</f>
        <v>1000</v>
      </c>
      <c r="I1666" s="158">
        <f>SUM(I1667)</f>
        <v>0</v>
      </c>
      <c r="J1666" s="158">
        <f>SUM(J1667)</f>
        <v>0</v>
      </c>
      <c r="K1666" s="158">
        <f t="shared" si="187"/>
        <v>1000</v>
      </c>
    </row>
    <row r="1667" spans="1:11" s="375" customFormat="1" ht="30" x14ac:dyDescent="0.2">
      <c r="A1667" s="182" t="s">
        <v>650</v>
      </c>
      <c r="B1667" s="160" t="s">
        <v>227</v>
      </c>
      <c r="C1667" s="161">
        <v>11</v>
      </c>
      <c r="D1667" s="182" t="s">
        <v>27</v>
      </c>
      <c r="E1667" s="183">
        <v>3241</v>
      </c>
      <c r="F1667" s="226" t="s">
        <v>238</v>
      </c>
      <c r="G1667" s="220"/>
      <c r="H1667" s="244">
        <v>1000</v>
      </c>
      <c r="I1667" s="244"/>
      <c r="J1667" s="244"/>
      <c r="K1667" s="244">
        <f t="shared" si="187"/>
        <v>1000</v>
      </c>
    </row>
    <row r="1668" spans="1:11" s="375" customFormat="1" x14ac:dyDescent="0.2">
      <c r="A1668" s="181" t="s">
        <v>650</v>
      </c>
      <c r="B1668" s="153" t="s">
        <v>227</v>
      </c>
      <c r="C1668" s="154">
        <v>11</v>
      </c>
      <c r="D1668" s="181"/>
      <c r="E1668" s="176">
        <v>329</v>
      </c>
      <c r="F1668" s="225"/>
      <c r="G1668" s="157"/>
      <c r="H1668" s="158">
        <f>SUM(H1669:H1675)</f>
        <v>195000</v>
      </c>
      <c r="I1668" s="158">
        <f>SUM(I1669:I1675)</f>
        <v>0</v>
      </c>
      <c r="J1668" s="158">
        <f>SUM(J1669:J1675)</f>
        <v>0</v>
      </c>
      <c r="K1668" s="158">
        <f t="shared" si="187"/>
        <v>195000</v>
      </c>
    </row>
    <row r="1669" spans="1:11" s="375" customFormat="1" ht="30" x14ac:dyDescent="0.2">
      <c r="A1669" s="182" t="s">
        <v>650</v>
      </c>
      <c r="B1669" s="160" t="s">
        <v>227</v>
      </c>
      <c r="C1669" s="161">
        <v>11</v>
      </c>
      <c r="D1669" s="182" t="s">
        <v>27</v>
      </c>
      <c r="E1669" s="183">
        <v>3291</v>
      </c>
      <c r="F1669" s="226" t="s">
        <v>152</v>
      </c>
      <c r="G1669" s="220"/>
      <c r="H1669" s="244">
        <v>175000</v>
      </c>
      <c r="I1669" s="244"/>
      <c r="J1669" s="244"/>
      <c r="K1669" s="244">
        <f t="shared" si="187"/>
        <v>175000</v>
      </c>
    </row>
    <row r="1670" spans="1:11" s="375" customFormat="1" ht="15" x14ac:dyDescent="0.2">
      <c r="A1670" s="182" t="s">
        <v>650</v>
      </c>
      <c r="B1670" s="160" t="s">
        <v>227</v>
      </c>
      <c r="C1670" s="161">
        <v>11</v>
      </c>
      <c r="D1670" s="182" t="s">
        <v>27</v>
      </c>
      <c r="E1670" s="183">
        <v>3292</v>
      </c>
      <c r="F1670" s="226" t="s">
        <v>123</v>
      </c>
      <c r="G1670" s="220"/>
      <c r="H1670" s="244">
        <v>1000</v>
      </c>
      <c r="I1670" s="244"/>
      <c r="J1670" s="244"/>
      <c r="K1670" s="244">
        <f t="shared" si="187"/>
        <v>1000</v>
      </c>
    </row>
    <row r="1671" spans="1:11" s="375" customFormat="1" ht="15" x14ac:dyDescent="0.2">
      <c r="A1671" s="182" t="s">
        <v>650</v>
      </c>
      <c r="B1671" s="160" t="s">
        <v>227</v>
      </c>
      <c r="C1671" s="161">
        <v>11</v>
      </c>
      <c r="D1671" s="182" t="s">
        <v>27</v>
      </c>
      <c r="E1671" s="183">
        <v>3293</v>
      </c>
      <c r="F1671" s="226" t="s">
        <v>124</v>
      </c>
      <c r="G1671" s="220"/>
      <c r="H1671" s="244">
        <v>6000</v>
      </c>
      <c r="I1671" s="244"/>
      <c r="J1671" s="244"/>
      <c r="K1671" s="244">
        <f t="shared" si="187"/>
        <v>6000</v>
      </c>
    </row>
    <row r="1672" spans="1:11" s="375" customFormat="1" ht="15" x14ac:dyDescent="0.2">
      <c r="A1672" s="182" t="s">
        <v>650</v>
      </c>
      <c r="B1672" s="160" t="s">
        <v>227</v>
      </c>
      <c r="C1672" s="161">
        <v>11</v>
      </c>
      <c r="D1672" s="182" t="s">
        <v>27</v>
      </c>
      <c r="E1672" s="183">
        <v>3294</v>
      </c>
      <c r="F1672" s="226" t="s">
        <v>611</v>
      </c>
      <c r="G1672" s="220"/>
      <c r="H1672" s="244">
        <v>5000</v>
      </c>
      <c r="I1672" s="244"/>
      <c r="J1672" s="244"/>
      <c r="K1672" s="244">
        <f t="shared" si="187"/>
        <v>5000</v>
      </c>
    </row>
    <row r="1673" spans="1:11" s="375" customFormat="1" ht="15" x14ac:dyDescent="0.2">
      <c r="A1673" s="182" t="s">
        <v>650</v>
      </c>
      <c r="B1673" s="160" t="s">
        <v>227</v>
      </c>
      <c r="C1673" s="161">
        <v>11</v>
      </c>
      <c r="D1673" s="182" t="s">
        <v>27</v>
      </c>
      <c r="E1673" s="183">
        <v>3295</v>
      </c>
      <c r="F1673" s="226" t="s">
        <v>237</v>
      </c>
      <c r="G1673" s="220"/>
      <c r="H1673" s="244">
        <v>2000</v>
      </c>
      <c r="I1673" s="244"/>
      <c r="J1673" s="244"/>
      <c r="K1673" s="244">
        <f t="shared" si="187"/>
        <v>2000</v>
      </c>
    </row>
    <row r="1674" spans="1:11" s="375" customFormat="1" ht="15" x14ac:dyDescent="0.2">
      <c r="A1674" s="182" t="s">
        <v>650</v>
      </c>
      <c r="B1674" s="160" t="s">
        <v>227</v>
      </c>
      <c r="C1674" s="161">
        <v>11</v>
      </c>
      <c r="D1674" s="182" t="s">
        <v>27</v>
      </c>
      <c r="E1674" s="183">
        <v>3296</v>
      </c>
      <c r="F1674" s="226" t="s">
        <v>612</v>
      </c>
      <c r="G1674" s="220"/>
      <c r="H1674" s="244">
        <v>1000</v>
      </c>
      <c r="I1674" s="244"/>
      <c r="J1674" s="244"/>
      <c r="K1674" s="244">
        <f t="shared" si="187"/>
        <v>1000</v>
      </c>
    </row>
    <row r="1675" spans="1:11" s="375" customFormat="1" ht="15" x14ac:dyDescent="0.2">
      <c r="A1675" s="182" t="s">
        <v>650</v>
      </c>
      <c r="B1675" s="160" t="s">
        <v>227</v>
      </c>
      <c r="C1675" s="161">
        <v>11</v>
      </c>
      <c r="D1675" s="182" t="s">
        <v>27</v>
      </c>
      <c r="E1675" s="183">
        <v>3299</v>
      </c>
      <c r="F1675" s="226" t="s">
        <v>125</v>
      </c>
      <c r="G1675" s="220"/>
      <c r="H1675" s="244">
        <v>5000</v>
      </c>
      <c r="I1675" s="244"/>
      <c r="J1675" s="244"/>
      <c r="K1675" s="244">
        <f t="shared" ref="K1675:K1738" si="191">H1675-I1675+J1675</f>
        <v>5000</v>
      </c>
    </row>
    <row r="1676" spans="1:11" s="375" customFormat="1" x14ac:dyDescent="0.2">
      <c r="A1676" s="353" t="s">
        <v>650</v>
      </c>
      <c r="B1676" s="299" t="s">
        <v>227</v>
      </c>
      <c r="C1676" s="282">
        <v>11</v>
      </c>
      <c r="D1676" s="282"/>
      <c r="E1676" s="283">
        <v>34</v>
      </c>
      <c r="F1676" s="284"/>
      <c r="G1676" s="285"/>
      <c r="H1676" s="286">
        <f>H1677</f>
        <v>2000</v>
      </c>
      <c r="I1676" s="286">
        <f>I1677</f>
        <v>0</v>
      </c>
      <c r="J1676" s="286">
        <f>J1677</f>
        <v>0</v>
      </c>
      <c r="K1676" s="286">
        <f t="shared" si="191"/>
        <v>2000</v>
      </c>
    </row>
    <row r="1677" spans="1:11" s="152" customFormat="1" x14ac:dyDescent="0.2">
      <c r="A1677" s="181" t="s">
        <v>650</v>
      </c>
      <c r="B1677" s="153" t="s">
        <v>227</v>
      </c>
      <c r="C1677" s="154">
        <v>11</v>
      </c>
      <c r="D1677" s="181"/>
      <c r="E1677" s="176">
        <v>343</v>
      </c>
      <c r="F1677" s="225"/>
      <c r="G1677" s="157"/>
      <c r="H1677" s="158">
        <f>SUM(H1678:H1679)</f>
        <v>2000</v>
      </c>
      <c r="I1677" s="158">
        <f>SUM(I1678:I1679)</f>
        <v>0</v>
      </c>
      <c r="J1677" s="158">
        <f>SUM(J1678:J1679)</f>
        <v>0</v>
      </c>
      <c r="K1677" s="158">
        <f t="shared" si="191"/>
        <v>2000</v>
      </c>
    </row>
    <row r="1678" spans="1:11" ht="15" x14ac:dyDescent="0.2">
      <c r="A1678" s="182" t="s">
        <v>650</v>
      </c>
      <c r="B1678" s="160" t="s">
        <v>227</v>
      </c>
      <c r="C1678" s="161">
        <v>11</v>
      </c>
      <c r="D1678" s="182" t="s">
        <v>27</v>
      </c>
      <c r="E1678" s="183">
        <v>3431</v>
      </c>
      <c r="F1678" s="226" t="s">
        <v>153</v>
      </c>
      <c r="G1678" s="220"/>
      <c r="H1678" s="222">
        <v>1000</v>
      </c>
      <c r="I1678" s="222"/>
      <c r="J1678" s="222"/>
      <c r="K1678" s="222">
        <f t="shared" si="191"/>
        <v>1000</v>
      </c>
    </row>
    <row r="1679" spans="1:11" ht="15" x14ac:dyDescent="0.2">
      <c r="A1679" s="182" t="s">
        <v>650</v>
      </c>
      <c r="B1679" s="160" t="s">
        <v>227</v>
      </c>
      <c r="C1679" s="161">
        <v>11</v>
      </c>
      <c r="D1679" s="182" t="s">
        <v>27</v>
      </c>
      <c r="E1679" s="183">
        <v>3433</v>
      </c>
      <c r="F1679" s="226" t="s">
        <v>126</v>
      </c>
      <c r="G1679" s="220"/>
      <c r="H1679" s="222">
        <v>1000</v>
      </c>
      <c r="I1679" s="222"/>
      <c r="J1679" s="222"/>
      <c r="K1679" s="222">
        <f t="shared" si="191"/>
        <v>1000</v>
      </c>
    </row>
    <row r="1680" spans="1:11" x14ac:dyDescent="0.2">
      <c r="A1680" s="353" t="s">
        <v>650</v>
      </c>
      <c r="B1680" s="299" t="s">
        <v>227</v>
      </c>
      <c r="C1680" s="282">
        <v>11</v>
      </c>
      <c r="D1680" s="282"/>
      <c r="E1680" s="283">
        <v>37</v>
      </c>
      <c r="F1680" s="284"/>
      <c r="G1680" s="285"/>
      <c r="H1680" s="286">
        <f t="shared" ref="H1680:J1681" si="192">H1681</f>
        <v>15000</v>
      </c>
      <c r="I1680" s="286">
        <f t="shared" si="192"/>
        <v>14000</v>
      </c>
      <c r="J1680" s="286">
        <f t="shared" si="192"/>
        <v>0</v>
      </c>
      <c r="K1680" s="286">
        <f t="shared" si="191"/>
        <v>1000</v>
      </c>
    </row>
    <row r="1681" spans="1:11" x14ac:dyDescent="0.2">
      <c r="A1681" s="181" t="s">
        <v>650</v>
      </c>
      <c r="B1681" s="153" t="s">
        <v>227</v>
      </c>
      <c r="C1681" s="154">
        <v>11</v>
      </c>
      <c r="D1681" s="181"/>
      <c r="E1681" s="176">
        <v>372</v>
      </c>
      <c r="F1681" s="225"/>
      <c r="G1681" s="157"/>
      <c r="H1681" s="158">
        <f t="shared" si="192"/>
        <v>15000</v>
      </c>
      <c r="I1681" s="158">
        <f t="shared" si="192"/>
        <v>14000</v>
      </c>
      <c r="J1681" s="158">
        <f t="shared" si="192"/>
        <v>0</v>
      </c>
      <c r="K1681" s="158">
        <f t="shared" si="191"/>
        <v>1000</v>
      </c>
    </row>
    <row r="1682" spans="1:11" s="152" customFormat="1" x14ac:dyDescent="0.2">
      <c r="A1682" s="182" t="s">
        <v>650</v>
      </c>
      <c r="B1682" s="160" t="s">
        <v>227</v>
      </c>
      <c r="C1682" s="161">
        <v>11</v>
      </c>
      <c r="D1682" s="182" t="s">
        <v>27</v>
      </c>
      <c r="E1682" s="183">
        <v>3721</v>
      </c>
      <c r="F1682" s="226" t="s">
        <v>149</v>
      </c>
      <c r="G1682" s="220"/>
      <c r="H1682" s="244">
        <v>15000</v>
      </c>
      <c r="I1682" s="244">
        <v>14000</v>
      </c>
      <c r="J1682" s="244"/>
      <c r="K1682" s="244">
        <f t="shared" si="191"/>
        <v>1000</v>
      </c>
    </row>
    <row r="1683" spans="1:11" s="152" customFormat="1" x14ac:dyDescent="0.2">
      <c r="A1683" s="353" t="s">
        <v>650</v>
      </c>
      <c r="B1683" s="299" t="s">
        <v>227</v>
      </c>
      <c r="C1683" s="282">
        <v>11</v>
      </c>
      <c r="D1683" s="282"/>
      <c r="E1683" s="283">
        <v>38</v>
      </c>
      <c r="F1683" s="284"/>
      <c r="G1683" s="285"/>
      <c r="H1683" s="286">
        <f>H1684</f>
        <v>10000</v>
      </c>
      <c r="I1683" s="286">
        <f>I1684</f>
        <v>0</v>
      </c>
      <c r="J1683" s="286">
        <f>J1684</f>
        <v>0</v>
      </c>
      <c r="K1683" s="286">
        <f t="shared" si="191"/>
        <v>10000</v>
      </c>
    </row>
    <row r="1684" spans="1:11" x14ac:dyDescent="0.2">
      <c r="A1684" s="181" t="s">
        <v>650</v>
      </c>
      <c r="B1684" s="153" t="s">
        <v>227</v>
      </c>
      <c r="C1684" s="154">
        <v>11</v>
      </c>
      <c r="D1684" s="181"/>
      <c r="E1684" s="176">
        <v>383</v>
      </c>
      <c r="F1684" s="225"/>
      <c r="G1684" s="157"/>
      <c r="H1684" s="158">
        <f>H1685+H1686</f>
        <v>10000</v>
      </c>
      <c r="I1684" s="158">
        <f>I1685+I1686</f>
        <v>0</v>
      </c>
      <c r="J1684" s="158">
        <f>J1685+J1686</f>
        <v>0</v>
      </c>
      <c r="K1684" s="158">
        <f t="shared" si="191"/>
        <v>10000</v>
      </c>
    </row>
    <row r="1685" spans="1:11" ht="15" x14ac:dyDescent="0.2">
      <c r="A1685" s="182" t="s">
        <v>650</v>
      </c>
      <c r="B1685" s="160" t="s">
        <v>227</v>
      </c>
      <c r="C1685" s="161">
        <v>11</v>
      </c>
      <c r="D1685" s="182" t="s">
        <v>27</v>
      </c>
      <c r="E1685" s="183">
        <v>3833</v>
      </c>
      <c r="F1685" s="226" t="s">
        <v>621</v>
      </c>
      <c r="G1685" s="220"/>
      <c r="H1685" s="244">
        <v>5000</v>
      </c>
      <c r="I1685" s="244"/>
      <c r="J1685" s="244"/>
      <c r="K1685" s="244">
        <f t="shared" si="191"/>
        <v>5000</v>
      </c>
    </row>
    <row r="1686" spans="1:11" ht="15" x14ac:dyDescent="0.2">
      <c r="A1686" s="182" t="s">
        <v>650</v>
      </c>
      <c r="B1686" s="160" t="s">
        <v>227</v>
      </c>
      <c r="C1686" s="161">
        <v>11</v>
      </c>
      <c r="D1686" s="182" t="s">
        <v>27</v>
      </c>
      <c r="E1686" s="183">
        <v>3835</v>
      </c>
      <c r="F1686" s="226" t="s">
        <v>613</v>
      </c>
      <c r="G1686" s="220"/>
      <c r="H1686" s="244">
        <v>5000</v>
      </c>
      <c r="I1686" s="244"/>
      <c r="J1686" s="244"/>
      <c r="K1686" s="244">
        <f t="shared" si="191"/>
        <v>5000</v>
      </c>
    </row>
    <row r="1687" spans="1:11" x14ac:dyDescent="0.2">
      <c r="A1687" s="353" t="s">
        <v>650</v>
      </c>
      <c r="B1687" s="299" t="s">
        <v>227</v>
      </c>
      <c r="C1687" s="282">
        <v>11</v>
      </c>
      <c r="D1687" s="282"/>
      <c r="E1687" s="283">
        <v>42</v>
      </c>
      <c r="F1687" s="284"/>
      <c r="G1687" s="285"/>
      <c r="H1687" s="286">
        <f>H1688</f>
        <v>26000</v>
      </c>
      <c r="I1687" s="286">
        <f>I1688</f>
        <v>0</v>
      </c>
      <c r="J1687" s="286">
        <f>J1688</f>
        <v>4000</v>
      </c>
      <c r="K1687" s="286">
        <f t="shared" si="191"/>
        <v>30000</v>
      </c>
    </row>
    <row r="1688" spans="1:11" x14ac:dyDescent="0.2">
      <c r="A1688" s="181" t="s">
        <v>650</v>
      </c>
      <c r="B1688" s="153" t="s">
        <v>227</v>
      </c>
      <c r="C1688" s="154">
        <v>11</v>
      </c>
      <c r="D1688" s="181"/>
      <c r="E1688" s="176">
        <v>422</v>
      </c>
      <c r="F1688" s="225"/>
      <c r="G1688" s="157"/>
      <c r="H1688" s="158">
        <f>SUM(H1689:H1692)</f>
        <v>26000</v>
      </c>
      <c r="I1688" s="158">
        <f>SUM(I1689:I1692)</f>
        <v>0</v>
      </c>
      <c r="J1688" s="158">
        <f>SUM(J1689:J1692)</f>
        <v>4000</v>
      </c>
      <c r="K1688" s="158">
        <f t="shared" si="191"/>
        <v>30000</v>
      </c>
    </row>
    <row r="1689" spans="1:11" ht="15" x14ac:dyDescent="0.2">
      <c r="A1689" s="182" t="s">
        <v>650</v>
      </c>
      <c r="B1689" s="160" t="s">
        <v>227</v>
      </c>
      <c r="C1689" s="161">
        <v>11</v>
      </c>
      <c r="D1689" s="182" t="s">
        <v>27</v>
      </c>
      <c r="E1689" s="183">
        <v>4221</v>
      </c>
      <c r="F1689" s="226" t="s">
        <v>129</v>
      </c>
      <c r="G1689" s="220"/>
      <c r="H1689" s="244">
        <v>20000</v>
      </c>
      <c r="I1689" s="244"/>
      <c r="J1689" s="244"/>
      <c r="K1689" s="244">
        <f t="shared" si="191"/>
        <v>20000</v>
      </c>
    </row>
    <row r="1690" spans="1:11" s="223" customFormat="1" ht="15" x14ac:dyDescent="0.2">
      <c r="A1690" s="182" t="s">
        <v>650</v>
      </c>
      <c r="B1690" s="160" t="s">
        <v>227</v>
      </c>
      <c r="C1690" s="161">
        <v>11</v>
      </c>
      <c r="D1690" s="182" t="s">
        <v>27</v>
      </c>
      <c r="E1690" s="183">
        <v>4222</v>
      </c>
      <c r="F1690" s="226" t="s">
        <v>130</v>
      </c>
      <c r="G1690" s="220"/>
      <c r="H1690" s="244">
        <v>4000</v>
      </c>
      <c r="I1690" s="244"/>
      <c r="J1690" s="244">
        <v>4000</v>
      </c>
      <c r="K1690" s="244">
        <f t="shared" si="191"/>
        <v>8000</v>
      </c>
    </row>
    <row r="1691" spans="1:11" s="223" customFormat="1" ht="15" x14ac:dyDescent="0.2">
      <c r="A1691" s="182" t="s">
        <v>650</v>
      </c>
      <c r="B1691" s="160" t="s">
        <v>227</v>
      </c>
      <c r="C1691" s="161">
        <v>11</v>
      </c>
      <c r="D1691" s="182" t="s">
        <v>27</v>
      </c>
      <c r="E1691" s="183">
        <v>4225</v>
      </c>
      <c r="F1691" s="226" t="s">
        <v>134</v>
      </c>
      <c r="G1691" s="220"/>
      <c r="H1691" s="244">
        <v>1000</v>
      </c>
      <c r="I1691" s="244"/>
      <c r="J1691" s="244"/>
      <c r="K1691" s="244">
        <f t="shared" si="191"/>
        <v>1000</v>
      </c>
    </row>
    <row r="1692" spans="1:11" s="223" customFormat="1" ht="15" x14ac:dyDescent="0.2">
      <c r="A1692" s="182" t="s">
        <v>650</v>
      </c>
      <c r="B1692" s="160" t="s">
        <v>227</v>
      </c>
      <c r="C1692" s="161">
        <v>11</v>
      </c>
      <c r="D1692" s="182" t="s">
        <v>27</v>
      </c>
      <c r="E1692" s="183">
        <v>4227</v>
      </c>
      <c r="F1692" s="226" t="s">
        <v>132</v>
      </c>
      <c r="G1692" s="220"/>
      <c r="H1692" s="244">
        <v>1000</v>
      </c>
      <c r="I1692" s="244"/>
      <c r="J1692" s="244"/>
      <c r="K1692" s="244">
        <f t="shared" si="191"/>
        <v>1000</v>
      </c>
    </row>
    <row r="1693" spans="1:11" s="243" customFormat="1" x14ac:dyDescent="0.2">
      <c r="A1693" s="353" t="s">
        <v>650</v>
      </c>
      <c r="B1693" s="299" t="s">
        <v>227</v>
      </c>
      <c r="C1693" s="282">
        <v>11</v>
      </c>
      <c r="D1693" s="282"/>
      <c r="E1693" s="283">
        <v>43</v>
      </c>
      <c r="F1693" s="284"/>
      <c r="G1693" s="285"/>
      <c r="H1693" s="286">
        <f>H1694</f>
        <v>1000</v>
      </c>
      <c r="I1693" s="286">
        <f>I1694</f>
        <v>0</v>
      </c>
      <c r="J1693" s="286">
        <f>J1694</f>
        <v>0</v>
      </c>
      <c r="K1693" s="286">
        <f t="shared" si="191"/>
        <v>1000</v>
      </c>
    </row>
    <row r="1694" spans="1:11" s="243" customFormat="1" x14ac:dyDescent="0.2">
      <c r="A1694" s="181" t="s">
        <v>650</v>
      </c>
      <c r="B1694" s="153" t="s">
        <v>227</v>
      </c>
      <c r="C1694" s="154">
        <v>11</v>
      </c>
      <c r="D1694" s="181"/>
      <c r="E1694" s="176">
        <v>431</v>
      </c>
      <c r="F1694" s="225"/>
      <c r="G1694" s="157"/>
      <c r="H1694" s="158">
        <f>SUM(H1695)</f>
        <v>1000</v>
      </c>
      <c r="I1694" s="158">
        <f>SUM(I1695)</f>
        <v>0</v>
      </c>
      <c r="J1694" s="158">
        <f>SUM(J1695)</f>
        <v>0</v>
      </c>
      <c r="K1694" s="158">
        <f t="shared" si="191"/>
        <v>1000</v>
      </c>
    </row>
    <row r="1695" spans="1:11" ht="30" x14ac:dyDescent="0.2">
      <c r="A1695" s="182" t="s">
        <v>650</v>
      </c>
      <c r="B1695" s="160" t="s">
        <v>227</v>
      </c>
      <c r="C1695" s="161">
        <v>11</v>
      </c>
      <c r="D1695" s="182" t="s">
        <v>27</v>
      </c>
      <c r="E1695" s="183">
        <v>4312</v>
      </c>
      <c r="F1695" s="226" t="s">
        <v>319</v>
      </c>
      <c r="G1695" s="220"/>
      <c r="H1695" s="244">
        <v>1000</v>
      </c>
      <c r="I1695" s="244"/>
      <c r="J1695" s="244"/>
      <c r="K1695" s="244">
        <f t="shared" si="191"/>
        <v>1000</v>
      </c>
    </row>
    <row r="1696" spans="1:11" x14ac:dyDescent="0.2">
      <c r="A1696" s="353" t="s">
        <v>650</v>
      </c>
      <c r="B1696" s="299" t="s">
        <v>227</v>
      </c>
      <c r="C1696" s="282">
        <v>51</v>
      </c>
      <c r="D1696" s="282"/>
      <c r="E1696" s="283">
        <v>32</v>
      </c>
      <c r="F1696" s="284"/>
      <c r="G1696" s="285"/>
      <c r="H1696" s="286">
        <f t="shared" ref="H1696:J1697" si="193">H1697</f>
        <v>50000</v>
      </c>
      <c r="I1696" s="286">
        <f t="shared" si="193"/>
        <v>20000</v>
      </c>
      <c r="J1696" s="286">
        <f t="shared" si="193"/>
        <v>0</v>
      </c>
      <c r="K1696" s="286">
        <f t="shared" si="191"/>
        <v>30000</v>
      </c>
    </row>
    <row r="1697" spans="1:11" x14ac:dyDescent="0.2">
      <c r="A1697" s="181" t="s">
        <v>650</v>
      </c>
      <c r="B1697" s="153" t="s">
        <v>227</v>
      </c>
      <c r="C1697" s="154">
        <v>51</v>
      </c>
      <c r="D1697" s="181"/>
      <c r="E1697" s="176">
        <v>321</v>
      </c>
      <c r="F1697" s="225"/>
      <c r="G1697" s="157"/>
      <c r="H1697" s="158">
        <f t="shared" si="193"/>
        <v>50000</v>
      </c>
      <c r="I1697" s="158">
        <f t="shared" si="193"/>
        <v>20000</v>
      </c>
      <c r="J1697" s="158">
        <f t="shared" si="193"/>
        <v>0</v>
      </c>
      <c r="K1697" s="158">
        <f t="shared" si="191"/>
        <v>30000</v>
      </c>
    </row>
    <row r="1698" spans="1:11" ht="15" x14ac:dyDescent="0.2">
      <c r="A1698" s="182" t="s">
        <v>650</v>
      </c>
      <c r="B1698" s="160" t="s">
        <v>227</v>
      </c>
      <c r="C1698" s="161">
        <v>51</v>
      </c>
      <c r="D1698" s="182" t="s">
        <v>27</v>
      </c>
      <c r="E1698" s="183">
        <v>3211</v>
      </c>
      <c r="F1698" s="226" t="s">
        <v>110</v>
      </c>
      <c r="G1698" s="220"/>
      <c r="H1698" s="244">
        <v>50000</v>
      </c>
      <c r="I1698" s="244">
        <v>20000</v>
      </c>
      <c r="J1698" s="244"/>
      <c r="K1698" s="244">
        <f t="shared" si="191"/>
        <v>30000</v>
      </c>
    </row>
    <row r="1699" spans="1:11" x14ac:dyDescent="0.2">
      <c r="A1699" s="353" t="s">
        <v>650</v>
      </c>
      <c r="B1699" s="299" t="s">
        <v>227</v>
      </c>
      <c r="C1699" s="282">
        <v>559</v>
      </c>
      <c r="D1699" s="282"/>
      <c r="E1699" s="283">
        <v>31</v>
      </c>
      <c r="F1699" s="284"/>
      <c r="G1699" s="285"/>
      <c r="H1699" s="286">
        <f>H1700+H1702</f>
        <v>497000</v>
      </c>
      <c r="I1699" s="286">
        <f>I1700+I1702</f>
        <v>100000</v>
      </c>
      <c r="J1699" s="286">
        <f>J1700+J1702</f>
        <v>0</v>
      </c>
      <c r="K1699" s="286">
        <f t="shared" si="191"/>
        <v>397000</v>
      </c>
    </row>
    <row r="1700" spans="1:11" x14ac:dyDescent="0.2">
      <c r="A1700" s="181" t="s">
        <v>650</v>
      </c>
      <c r="B1700" s="153" t="s">
        <v>227</v>
      </c>
      <c r="C1700" s="154">
        <v>559</v>
      </c>
      <c r="D1700" s="181"/>
      <c r="E1700" s="176">
        <v>311</v>
      </c>
      <c r="F1700" s="225"/>
      <c r="G1700" s="157"/>
      <c r="H1700" s="158">
        <f>H1701</f>
        <v>425000</v>
      </c>
      <c r="I1700" s="158">
        <f>I1701</f>
        <v>85000</v>
      </c>
      <c r="J1700" s="158">
        <f>J1701</f>
        <v>0</v>
      </c>
      <c r="K1700" s="158">
        <f t="shared" si="191"/>
        <v>340000</v>
      </c>
    </row>
    <row r="1701" spans="1:11" ht="15" x14ac:dyDescent="0.2">
      <c r="A1701" s="182" t="s">
        <v>650</v>
      </c>
      <c r="B1701" s="160" t="s">
        <v>227</v>
      </c>
      <c r="C1701" s="161">
        <v>559</v>
      </c>
      <c r="D1701" s="182" t="s">
        <v>27</v>
      </c>
      <c r="E1701" s="183">
        <v>3111</v>
      </c>
      <c r="F1701" s="226" t="s">
        <v>19</v>
      </c>
      <c r="G1701" s="220"/>
      <c r="H1701" s="244">
        <v>425000</v>
      </c>
      <c r="I1701" s="244">
        <v>85000</v>
      </c>
      <c r="J1701" s="244"/>
      <c r="K1701" s="244">
        <f t="shared" si="191"/>
        <v>340000</v>
      </c>
    </row>
    <row r="1702" spans="1:11" x14ac:dyDescent="0.2">
      <c r="A1702" s="181" t="s">
        <v>650</v>
      </c>
      <c r="B1702" s="153" t="s">
        <v>227</v>
      </c>
      <c r="C1702" s="154">
        <v>559</v>
      </c>
      <c r="D1702" s="181"/>
      <c r="E1702" s="176">
        <v>313</v>
      </c>
      <c r="F1702" s="225"/>
      <c r="G1702" s="157"/>
      <c r="H1702" s="158">
        <f>H1703</f>
        <v>72000</v>
      </c>
      <c r="I1702" s="158">
        <f>I1703</f>
        <v>15000</v>
      </c>
      <c r="J1702" s="158">
        <f>J1703</f>
        <v>0</v>
      </c>
      <c r="K1702" s="158">
        <f t="shared" si="191"/>
        <v>57000</v>
      </c>
    </row>
    <row r="1703" spans="1:11" ht="15" x14ac:dyDescent="0.2">
      <c r="A1703" s="182" t="s">
        <v>650</v>
      </c>
      <c r="B1703" s="160" t="s">
        <v>227</v>
      </c>
      <c r="C1703" s="161">
        <v>559</v>
      </c>
      <c r="D1703" s="182" t="s">
        <v>27</v>
      </c>
      <c r="E1703" s="183">
        <v>3132</v>
      </c>
      <c r="F1703" s="226" t="s">
        <v>280</v>
      </c>
      <c r="G1703" s="220"/>
      <c r="H1703" s="244">
        <v>72000</v>
      </c>
      <c r="I1703" s="244">
        <v>15000</v>
      </c>
      <c r="J1703" s="244"/>
      <c r="K1703" s="244">
        <f t="shared" si="191"/>
        <v>57000</v>
      </c>
    </row>
    <row r="1704" spans="1:11" x14ac:dyDescent="0.2">
      <c r="A1704" s="353" t="s">
        <v>650</v>
      </c>
      <c r="B1704" s="299" t="s">
        <v>227</v>
      </c>
      <c r="C1704" s="282">
        <v>559</v>
      </c>
      <c r="D1704" s="282"/>
      <c r="E1704" s="283">
        <v>32</v>
      </c>
      <c r="F1704" s="284"/>
      <c r="G1704" s="285"/>
      <c r="H1704" s="286">
        <f>H1705</f>
        <v>17500</v>
      </c>
      <c r="I1704" s="286">
        <f>I1705</f>
        <v>5000</v>
      </c>
      <c r="J1704" s="286">
        <f>J1705</f>
        <v>0</v>
      </c>
      <c r="K1704" s="286">
        <f t="shared" si="191"/>
        <v>12500</v>
      </c>
    </row>
    <row r="1705" spans="1:11" x14ac:dyDescent="0.2">
      <c r="A1705" s="181" t="s">
        <v>650</v>
      </c>
      <c r="B1705" s="153" t="s">
        <v>227</v>
      </c>
      <c r="C1705" s="154">
        <v>559</v>
      </c>
      <c r="D1705" s="181"/>
      <c r="E1705" s="176">
        <v>321</v>
      </c>
      <c r="F1705" s="225"/>
      <c r="G1705" s="157"/>
      <c r="H1705" s="158">
        <f>H1706+H1707</f>
        <v>17500</v>
      </c>
      <c r="I1705" s="158">
        <f>I1706+I1707</f>
        <v>5000</v>
      </c>
      <c r="J1705" s="158">
        <f>J1706+J1707</f>
        <v>0</v>
      </c>
      <c r="K1705" s="158">
        <f t="shared" si="191"/>
        <v>12500</v>
      </c>
    </row>
    <row r="1706" spans="1:11" ht="15" x14ac:dyDescent="0.2">
      <c r="A1706" s="182" t="s">
        <v>650</v>
      </c>
      <c r="B1706" s="160" t="s">
        <v>227</v>
      </c>
      <c r="C1706" s="161">
        <v>559</v>
      </c>
      <c r="D1706" s="182" t="s">
        <v>27</v>
      </c>
      <c r="E1706" s="183">
        <v>3211</v>
      </c>
      <c r="F1706" s="226" t="s">
        <v>110</v>
      </c>
      <c r="G1706" s="220"/>
      <c r="H1706" s="244">
        <v>12500</v>
      </c>
      <c r="I1706" s="244">
        <v>5000</v>
      </c>
      <c r="J1706" s="244"/>
      <c r="K1706" s="244">
        <f t="shared" si="191"/>
        <v>7500</v>
      </c>
    </row>
    <row r="1707" spans="1:11" ht="15" x14ac:dyDescent="0.2">
      <c r="A1707" s="182" t="s">
        <v>650</v>
      </c>
      <c r="B1707" s="160" t="s">
        <v>227</v>
      </c>
      <c r="C1707" s="161">
        <v>559</v>
      </c>
      <c r="D1707" s="182" t="s">
        <v>27</v>
      </c>
      <c r="E1707" s="363">
        <v>3214</v>
      </c>
      <c r="F1707" s="226" t="s">
        <v>234</v>
      </c>
      <c r="G1707" s="220"/>
      <c r="H1707" s="244">
        <v>5000</v>
      </c>
      <c r="I1707" s="244"/>
      <c r="J1707" s="244"/>
      <c r="K1707" s="244">
        <f t="shared" si="191"/>
        <v>5000</v>
      </c>
    </row>
    <row r="1708" spans="1:11" ht="33.75" x14ac:dyDescent="0.2">
      <c r="A1708" s="354" t="s">
        <v>650</v>
      </c>
      <c r="B1708" s="293" t="s">
        <v>267</v>
      </c>
      <c r="C1708" s="293"/>
      <c r="D1708" s="293"/>
      <c r="E1708" s="294"/>
      <c r="F1708" s="296" t="s">
        <v>242</v>
      </c>
      <c r="G1708" s="297" t="s">
        <v>691</v>
      </c>
      <c r="H1708" s="298">
        <f>H1709+H1714+H1717</f>
        <v>181000</v>
      </c>
      <c r="I1708" s="298">
        <f>I1709+I1714+I1717</f>
        <v>0</v>
      </c>
      <c r="J1708" s="298">
        <f>J1709+J1714+J1717</f>
        <v>25000</v>
      </c>
      <c r="K1708" s="298">
        <f t="shared" si="191"/>
        <v>206000</v>
      </c>
    </row>
    <row r="1709" spans="1:11" x14ac:dyDescent="0.2">
      <c r="A1709" s="353" t="s">
        <v>650</v>
      </c>
      <c r="B1709" s="299" t="s">
        <v>267</v>
      </c>
      <c r="C1709" s="282">
        <v>11</v>
      </c>
      <c r="D1709" s="282"/>
      <c r="E1709" s="283">
        <v>32</v>
      </c>
      <c r="F1709" s="284"/>
      <c r="G1709" s="285"/>
      <c r="H1709" s="286">
        <f>H1710</f>
        <v>30000</v>
      </c>
      <c r="I1709" s="286">
        <f>I1710</f>
        <v>0</v>
      </c>
      <c r="J1709" s="286">
        <f>J1710</f>
        <v>0</v>
      </c>
      <c r="K1709" s="286">
        <f t="shared" si="191"/>
        <v>30000</v>
      </c>
    </row>
    <row r="1710" spans="1:11" x14ac:dyDescent="0.2">
      <c r="A1710" s="181" t="s">
        <v>650</v>
      </c>
      <c r="B1710" s="153" t="s">
        <v>267</v>
      </c>
      <c r="C1710" s="154">
        <v>11</v>
      </c>
      <c r="D1710" s="181"/>
      <c r="E1710" s="176">
        <v>323</v>
      </c>
      <c r="F1710" s="225"/>
      <c r="G1710" s="157"/>
      <c r="H1710" s="158">
        <f>SUM(H1711:H1713)</f>
        <v>30000</v>
      </c>
      <c r="I1710" s="158">
        <f>SUM(I1711:I1713)</f>
        <v>0</v>
      </c>
      <c r="J1710" s="158">
        <f>SUM(J1711:J1713)</f>
        <v>0</v>
      </c>
      <c r="K1710" s="158">
        <f t="shared" si="191"/>
        <v>30000</v>
      </c>
    </row>
    <row r="1711" spans="1:11" ht="15" x14ac:dyDescent="0.2">
      <c r="A1711" s="182" t="s">
        <v>650</v>
      </c>
      <c r="B1711" s="160" t="s">
        <v>267</v>
      </c>
      <c r="C1711" s="161">
        <v>11</v>
      </c>
      <c r="D1711" s="182" t="s">
        <v>27</v>
      </c>
      <c r="E1711" s="183">
        <v>3232</v>
      </c>
      <c r="F1711" s="226" t="s">
        <v>118</v>
      </c>
      <c r="G1711" s="220"/>
      <c r="H1711" s="244">
        <v>5000</v>
      </c>
      <c r="I1711" s="244"/>
      <c r="J1711" s="244"/>
      <c r="K1711" s="244">
        <f t="shared" si="191"/>
        <v>5000</v>
      </c>
    </row>
    <row r="1712" spans="1:11" ht="15" x14ac:dyDescent="0.2">
      <c r="A1712" s="182" t="s">
        <v>650</v>
      </c>
      <c r="B1712" s="160" t="s">
        <v>267</v>
      </c>
      <c r="C1712" s="161">
        <v>11</v>
      </c>
      <c r="D1712" s="182" t="s">
        <v>27</v>
      </c>
      <c r="E1712" s="183">
        <v>3235</v>
      </c>
      <c r="F1712" s="226" t="s">
        <v>42</v>
      </c>
      <c r="G1712" s="220"/>
      <c r="H1712" s="244">
        <v>5000</v>
      </c>
      <c r="I1712" s="244"/>
      <c r="J1712" s="244"/>
      <c r="K1712" s="244">
        <f t="shared" si="191"/>
        <v>5000</v>
      </c>
    </row>
    <row r="1713" spans="1:11" ht="15" x14ac:dyDescent="0.2">
      <c r="A1713" s="182" t="s">
        <v>650</v>
      </c>
      <c r="B1713" s="160" t="s">
        <v>267</v>
      </c>
      <c r="C1713" s="161">
        <v>11</v>
      </c>
      <c r="D1713" s="182" t="s">
        <v>27</v>
      </c>
      <c r="E1713" s="183">
        <v>3238</v>
      </c>
      <c r="F1713" s="226" t="s">
        <v>122</v>
      </c>
      <c r="G1713" s="220"/>
      <c r="H1713" s="244">
        <v>20000</v>
      </c>
      <c r="I1713" s="244"/>
      <c r="J1713" s="244"/>
      <c r="K1713" s="244">
        <f t="shared" si="191"/>
        <v>20000</v>
      </c>
    </row>
    <row r="1714" spans="1:11" x14ac:dyDescent="0.2">
      <c r="A1714" s="353" t="s">
        <v>650</v>
      </c>
      <c r="B1714" s="299" t="s">
        <v>267</v>
      </c>
      <c r="C1714" s="282">
        <v>11</v>
      </c>
      <c r="D1714" s="282"/>
      <c r="E1714" s="283">
        <v>41</v>
      </c>
      <c r="F1714" s="284"/>
      <c r="G1714" s="285"/>
      <c r="H1714" s="286">
        <f>H1715</f>
        <v>15000</v>
      </c>
      <c r="I1714" s="286">
        <f>I1715</f>
        <v>0</v>
      </c>
      <c r="J1714" s="286">
        <f>J1715</f>
        <v>10000</v>
      </c>
      <c r="K1714" s="286">
        <f t="shared" si="191"/>
        <v>25000</v>
      </c>
    </row>
    <row r="1715" spans="1:11" x14ac:dyDescent="0.2">
      <c r="A1715" s="181" t="s">
        <v>650</v>
      </c>
      <c r="B1715" s="153" t="s">
        <v>267</v>
      </c>
      <c r="C1715" s="154">
        <v>11</v>
      </c>
      <c r="D1715" s="181"/>
      <c r="E1715" s="176">
        <v>412</v>
      </c>
      <c r="F1715" s="225"/>
      <c r="G1715" s="157"/>
      <c r="H1715" s="158">
        <f>SUM(H1716)</f>
        <v>15000</v>
      </c>
      <c r="I1715" s="158">
        <f>SUM(I1716)</f>
        <v>0</v>
      </c>
      <c r="J1715" s="158">
        <f>SUM(J1716)</f>
        <v>10000</v>
      </c>
      <c r="K1715" s="158">
        <f t="shared" si="191"/>
        <v>25000</v>
      </c>
    </row>
    <row r="1716" spans="1:11" ht="15" x14ac:dyDescent="0.2">
      <c r="A1716" s="182" t="s">
        <v>650</v>
      </c>
      <c r="B1716" s="160" t="s">
        <v>267</v>
      </c>
      <c r="C1716" s="161">
        <v>11</v>
      </c>
      <c r="D1716" s="182" t="s">
        <v>27</v>
      </c>
      <c r="E1716" s="183">
        <v>4123</v>
      </c>
      <c r="F1716" s="226" t="s">
        <v>133</v>
      </c>
      <c r="G1716" s="220"/>
      <c r="H1716" s="244">
        <v>15000</v>
      </c>
      <c r="I1716" s="244"/>
      <c r="J1716" s="244">
        <v>10000</v>
      </c>
      <c r="K1716" s="244">
        <f t="shared" si="191"/>
        <v>25000</v>
      </c>
    </row>
    <row r="1717" spans="1:11" x14ac:dyDescent="0.2">
      <c r="A1717" s="353" t="s">
        <v>650</v>
      </c>
      <c r="B1717" s="299" t="s">
        <v>267</v>
      </c>
      <c r="C1717" s="282">
        <v>11</v>
      </c>
      <c r="D1717" s="282"/>
      <c r="E1717" s="283">
        <v>42</v>
      </c>
      <c r="F1717" s="284"/>
      <c r="G1717" s="285"/>
      <c r="H1717" s="286">
        <f>H1718+H1721</f>
        <v>136000</v>
      </c>
      <c r="I1717" s="286">
        <f>I1718+I1721</f>
        <v>0</v>
      </c>
      <c r="J1717" s="286">
        <f>J1718+J1721</f>
        <v>15000</v>
      </c>
      <c r="K1717" s="286">
        <f t="shared" si="191"/>
        <v>151000</v>
      </c>
    </row>
    <row r="1718" spans="1:11" x14ac:dyDescent="0.2">
      <c r="A1718" s="181" t="s">
        <v>650</v>
      </c>
      <c r="B1718" s="153" t="s">
        <v>267</v>
      </c>
      <c r="C1718" s="154">
        <v>11</v>
      </c>
      <c r="D1718" s="181"/>
      <c r="E1718" s="176">
        <v>422</v>
      </c>
      <c r="F1718" s="225"/>
      <c r="G1718" s="157"/>
      <c r="H1718" s="158">
        <f>SUM(H1719:H1720)</f>
        <v>11000</v>
      </c>
      <c r="I1718" s="158">
        <f>SUM(I1719:I1720)</f>
        <v>0</v>
      </c>
      <c r="J1718" s="158">
        <f>SUM(J1719:J1720)</f>
        <v>15000</v>
      </c>
      <c r="K1718" s="158">
        <f t="shared" si="191"/>
        <v>26000</v>
      </c>
    </row>
    <row r="1719" spans="1:11" ht="15" x14ac:dyDescent="0.2">
      <c r="A1719" s="182" t="s">
        <v>650</v>
      </c>
      <c r="B1719" s="160" t="s">
        <v>267</v>
      </c>
      <c r="C1719" s="161">
        <v>11</v>
      </c>
      <c r="D1719" s="182" t="s">
        <v>27</v>
      </c>
      <c r="E1719" s="183">
        <v>4221</v>
      </c>
      <c r="F1719" s="226" t="s">
        <v>129</v>
      </c>
      <c r="G1719" s="220"/>
      <c r="H1719" s="244">
        <v>10000</v>
      </c>
      <c r="I1719" s="244"/>
      <c r="J1719" s="244">
        <v>15000</v>
      </c>
      <c r="K1719" s="244">
        <f t="shared" si="191"/>
        <v>25000</v>
      </c>
    </row>
    <row r="1720" spans="1:11" ht="15" x14ac:dyDescent="0.2">
      <c r="A1720" s="182" t="s">
        <v>650</v>
      </c>
      <c r="B1720" s="160" t="s">
        <v>267</v>
      </c>
      <c r="C1720" s="161">
        <v>11</v>
      </c>
      <c r="D1720" s="182" t="s">
        <v>27</v>
      </c>
      <c r="E1720" s="183">
        <v>4222</v>
      </c>
      <c r="F1720" s="226" t="s">
        <v>130</v>
      </c>
      <c r="G1720" s="220"/>
      <c r="H1720" s="244">
        <v>1000</v>
      </c>
      <c r="I1720" s="244"/>
      <c r="J1720" s="244"/>
      <c r="K1720" s="244">
        <f t="shared" si="191"/>
        <v>1000</v>
      </c>
    </row>
    <row r="1721" spans="1:11" x14ac:dyDescent="0.2">
      <c r="A1721" s="181" t="s">
        <v>650</v>
      </c>
      <c r="B1721" s="153" t="s">
        <v>267</v>
      </c>
      <c r="C1721" s="154">
        <v>11</v>
      </c>
      <c r="D1721" s="181"/>
      <c r="E1721" s="176">
        <v>426</v>
      </c>
      <c r="F1721" s="225"/>
      <c r="G1721" s="157"/>
      <c r="H1721" s="158">
        <f>SUM(H1722)</f>
        <v>125000</v>
      </c>
      <c r="I1721" s="158">
        <f>SUM(I1722)</f>
        <v>0</v>
      </c>
      <c r="J1721" s="158">
        <f>SUM(J1722)</f>
        <v>0</v>
      </c>
      <c r="K1721" s="158">
        <f t="shared" si="191"/>
        <v>125000</v>
      </c>
    </row>
    <row r="1722" spans="1:11" ht="15" x14ac:dyDescent="0.2">
      <c r="A1722" s="182" t="s">
        <v>650</v>
      </c>
      <c r="B1722" s="160" t="s">
        <v>267</v>
      </c>
      <c r="C1722" s="161">
        <v>11</v>
      </c>
      <c r="D1722" s="182" t="s">
        <v>27</v>
      </c>
      <c r="E1722" s="183">
        <v>4262</v>
      </c>
      <c r="F1722" s="226" t="s">
        <v>135</v>
      </c>
      <c r="G1722" s="220"/>
      <c r="H1722" s="244">
        <v>125000</v>
      </c>
      <c r="I1722" s="244"/>
      <c r="J1722" s="244"/>
      <c r="K1722" s="244">
        <f t="shared" si="191"/>
        <v>125000</v>
      </c>
    </row>
    <row r="1723" spans="1:11" ht="33.75" x14ac:dyDescent="0.2">
      <c r="A1723" s="354" t="s">
        <v>650</v>
      </c>
      <c r="B1723" s="293" t="s">
        <v>673</v>
      </c>
      <c r="C1723" s="293"/>
      <c r="D1723" s="293"/>
      <c r="E1723" s="294"/>
      <c r="F1723" s="296" t="s">
        <v>79</v>
      </c>
      <c r="G1723" s="297" t="s">
        <v>691</v>
      </c>
      <c r="H1723" s="298">
        <f>H1724+H1730+H1737</f>
        <v>357000</v>
      </c>
      <c r="I1723" s="298">
        <f>I1724+I1730+I1737</f>
        <v>0</v>
      </c>
      <c r="J1723" s="298">
        <f>J1724+J1730+J1737</f>
        <v>0</v>
      </c>
      <c r="K1723" s="298">
        <f t="shared" si="191"/>
        <v>357000</v>
      </c>
    </row>
    <row r="1724" spans="1:11" x14ac:dyDescent="0.2">
      <c r="A1724" s="353" t="s">
        <v>650</v>
      </c>
      <c r="B1724" s="299" t="s">
        <v>673</v>
      </c>
      <c r="C1724" s="282">
        <v>11</v>
      </c>
      <c r="D1724" s="282"/>
      <c r="E1724" s="283">
        <v>31</v>
      </c>
      <c r="F1724" s="284"/>
      <c r="G1724" s="285"/>
      <c r="H1724" s="286">
        <f>H1725+H1727</f>
        <v>254000</v>
      </c>
      <c r="I1724" s="286">
        <f>I1725+I1727</f>
        <v>0</v>
      </c>
      <c r="J1724" s="286">
        <f>J1725+J1727</f>
        <v>0</v>
      </c>
      <c r="K1724" s="286">
        <f t="shared" si="191"/>
        <v>254000</v>
      </c>
    </row>
    <row r="1725" spans="1:11" x14ac:dyDescent="0.2">
      <c r="A1725" s="253" t="s">
        <v>650</v>
      </c>
      <c r="B1725" s="237" t="s">
        <v>673</v>
      </c>
      <c r="C1725" s="154">
        <v>11</v>
      </c>
      <c r="D1725" s="181"/>
      <c r="E1725" s="176">
        <v>311</v>
      </c>
      <c r="F1725" s="225"/>
      <c r="G1725" s="157"/>
      <c r="H1725" s="158">
        <f>H1726</f>
        <v>206000</v>
      </c>
      <c r="I1725" s="158">
        <f>I1726</f>
        <v>0</v>
      </c>
      <c r="J1725" s="158">
        <f>J1726</f>
        <v>0</v>
      </c>
      <c r="K1725" s="158">
        <f t="shared" si="191"/>
        <v>206000</v>
      </c>
    </row>
    <row r="1726" spans="1:11" ht="15" x14ac:dyDescent="0.2">
      <c r="A1726" s="162" t="s">
        <v>650</v>
      </c>
      <c r="B1726" s="161" t="s">
        <v>673</v>
      </c>
      <c r="C1726" s="161">
        <v>11</v>
      </c>
      <c r="D1726" s="182" t="s">
        <v>27</v>
      </c>
      <c r="E1726" s="183">
        <v>3111</v>
      </c>
      <c r="F1726" s="226" t="s">
        <v>19</v>
      </c>
      <c r="G1726" s="220"/>
      <c r="H1726" s="244">
        <v>206000</v>
      </c>
      <c r="I1726" s="244"/>
      <c r="J1726" s="244"/>
      <c r="K1726" s="244">
        <f t="shared" si="191"/>
        <v>206000</v>
      </c>
    </row>
    <row r="1727" spans="1:11" x14ac:dyDescent="0.2">
      <c r="A1727" s="253" t="s">
        <v>650</v>
      </c>
      <c r="B1727" s="237" t="s">
        <v>673</v>
      </c>
      <c r="C1727" s="154">
        <v>11</v>
      </c>
      <c r="D1727" s="181"/>
      <c r="E1727" s="176">
        <v>313</v>
      </c>
      <c r="F1727" s="225"/>
      <c r="G1727" s="157"/>
      <c r="H1727" s="158">
        <f>H1728+H1729</f>
        <v>48000</v>
      </c>
      <c r="I1727" s="158">
        <f>I1728+I1729</f>
        <v>0</v>
      </c>
      <c r="J1727" s="158">
        <f>J1728+J1729</f>
        <v>0</v>
      </c>
      <c r="K1727" s="158">
        <f t="shared" si="191"/>
        <v>48000</v>
      </c>
    </row>
    <row r="1728" spans="1:11" ht="15" x14ac:dyDescent="0.2">
      <c r="A1728" s="162" t="s">
        <v>650</v>
      </c>
      <c r="B1728" s="161" t="s">
        <v>673</v>
      </c>
      <c r="C1728" s="161">
        <v>11</v>
      </c>
      <c r="D1728" s="182" t="s">
        <v>27</v>
      </c>
      <c r="E1728" s="183">
        <v>3132</v>
      </c>
      <c r="F1728" s="226" t="s">
        <v>280</v>
      </c>
      <c r="G1728" s="220"/>
      <c r="H1728" s="244">
        <v>43000</v>
      </c>
      <c r="I1728" s="244"/>
      <c r="J1728" s="244"/>
      <c r="K1728" s="244">
        <f t="shared" si="191"/>
        <v>43000</v>
      </c>
    </row>
    <row r="1729" spans="1:11" ht="30" x14ac:dyDescent="0.2">
      <c r="A1729" s="162" t="s">
        <v>650</v>
      </c>
      <c r="B1729" s="161" t="s">
        <v>673</v>
      </c>
      <c r="C1729" s="161">
        <v>11</v>
      </c>
      <c r="D1729" s="182" t="s">
        <v>27</v>
      </c>
      <c r="E1729" s="183">
        <v>3133</v>
      </c>
      <c r="F1729" s="226" t="s">
        <v>258</v>
      </c>
      <c r="G1729" s="220"/>
      <c r="H1729" s="244">
        <v>5000</v>
      </c>
      <c r="I1729" s="244"/>
      <c r="J1729" s="244"/>
      <c r="K1729" s="244">
        <f t="shared" si="191"/>
        <v>5000</v>
      </c>
    </row>
    <row r="1730" spans="1:11" x14ac:dyDescent="0.2">
      <c r="A1730" s="353" t="s">
        <v>650</v>
      </c>
      <c r="B1730" s="299" t="s">
        <v>673</v>
      </c>
      <c r="C1730" s="282">
        <v>11</v>
      </c>
      <c r="D1730" s="282"/>
      <c r="E1730" s="283">
        <v>32</v>
      </c>
      <c r="F1730" s="284"/>
      <c r="G1730" s="285"/>
      <c r="H1730" s="286">
        <f>H1731+H1733</f>
        <v>60000</v>
      </c>
      <c r="I1730" s="286">
        <f>I1731+I1733</f>
        <v>0</v>
      </c>
      <c r="J1730" s="286">
        <f>J1731+J1733</f>
        <v>0</v>
      </c>
      <c r="K1730" s="286">
        <f t="shared" si="191"/>
        <v>60000</v>
      </c>
    </row>
    <row r="1731" spans="1:11" x14ac:dyDescent="0.2">
      <c r="A1731" s="253" t="s">
        <v>650</v>
      </c>
      <c r="B1731" s="237" t="s">
        <v>673</v>
      </c>
      <c r="C1731" s="154">
        <v>11</v>
      </c>
      <c r="D1731" s="181"/>
      <c r="E1731" s="176">
        <v>323</v>
      </c>
      <c r="F1731" s="225"/>
      <c r="G1731" s="157"/>
      <c r="H1731" s="158">
        <f>H1732</f>
        <v>25000</v>
      </c>
      <c r="I1731" s="158">
        <f>I1732</f>
        <v>0</v>
      </c>
      <c r="J1731" s="158">
        <f>J1732</f>
        <v>0</v>
      </c>
      <c r="K1731" s="158">
        <f t="shared" si="191"/>
        <v>25000</v>
      </c>
    </row>
    <row r="1732" spans="1:11" ht="15" x14ac:dyDescent="0.2">
      <c r="A1732" s="162" t="s">
        <v>650</v>
      </c>
      <c r="B1732" s="161" t="s">
        <v>673</v>
      </c>
      <c r="C1732" s="161">
        <v>11</v>
      </c>
      <c r="D1732" s="182" t="s">
        <v>27</v>
      </c>
      <c r="E1732" s="183">
        <v>3237</v>
      </c>
      <c r="F1732" s="226" t="s">
        <v>36</v>
      </c>
      <c r="G1732" s="220"/>
      <c r="H1732" s="244">
        <v>25000</v>
      </c>
      <c r="I1732" s="244"/>
      <c r="J1732" s="244"/>
      <c r="K1732" s="244">
        <f t="shared" si="191"/>
        <v>25000</v>
      </c>
    </row>
    <row r="1733" spans="1:11" x14ac:dyDescent="0.2">
      <c r="A1733" s="253" t="s">
        <v>650</v>
      </c>
      <c r="B1733" s="237" t="s">
        <v>673</v>
      </c>
      <c r="C1733" s="154">
        <v>11</v>
      </c>
      <c r="D1733" s="181"/>
      <c r="E1733" s="176">
        <v>329</v>
      </c>
      <c r="F1733" s="225"/>
      <c r="G1733" s="157"/>
      <c r="H1733" s="158">
        <f>H1735+H1736+H1734</f>
        <v>35000</v>
      </c>
      <c r="I1733" s="158">
        <f>I1735+I1736+I1734</f>
        <v>0</v>
      </c>
      <c r="J1733" s="158">
        <f>J1735+J1736+J1734</f>
        <v>0</v>
      </c>
      <c r="K1733" s="158">
        <f t="shared" si="191"/>
        <v>35000</v>
      </c>
    </row>
    <row r="1734" spans="1:11" ht="15" x14ac:dyDescent="0.2">
      <c r="A1734" s="162" t="s">
        <v>650</v>
      </c>
      <c r="B1734" s="161" t="s">
        <v>673</v>
      </c>
      <c r="C1734" s="161">
        <v>11</v>
      </c>
      <c r="D1734" s="182" t="s">
        <v>27</v>
      </c>
      <c r="E1734" s="183">
        <v>3295</v>
      </c>
      <c r="F1734" s="226" t="s">
        <v>237</v>
      </c>
      <c r="G1734" s="220"/>
      <c r="H1734" s="244">
        <v>10000</v>
      </c>
      <c r="I1734" s="244"/>
      <c r="J1734" s="244"/>
      <c r="K1734" s="244">
        <f t="shared" si="191"/>
        <v>10000</v>
      </c>
    </row>
    <row r="1735" spans="1:11" ht="15" x14ac:dyDescent="0.2">
      <c r="A1735" s="162" t="s">
        <v>650</v>
      </c>
      <c r="B1735" s="161" t="s">
        <v>673</v>
      </c>
      <c r="C1735" s="161">
        <v>11</v>
      </c>
      <c r="D1735" s="182" t="s">
        <v>27</v>
      </c>
      <c r="E1735" s="183">
        <v>3296</v>
      </c>
      <c r="F1735" s="226" t="s">
        <v>612</v>
      </c>
      <c r="G1735" s="220"/>
      <c r="H1735" s="244">
        <v>20000</v>
      </c>
      <c r="I1735" s="244"/>
      <c r="J1735" s="244"/>
      <c r="K1735" s="244">
        <f t="shared" si="191"/>
        <v>20000</v>
      </c>
    </row>
    <row r="1736" spans="1:11" ht="15" x14ac:dyDescent="0.2">
      <c r="A1736" s="162" t="s">
        <v>650</v>
      </c>
      <c r="B1736" s="161" t="s">
        <v>673</v>
      </c>
      <c r="C1736" s="161">
        <v>11</v>
      </c>
      <c r="D1736" s="182" t="s">
        <v>27</v>
      </c>
      <c r="E1736" s="183">
        <v>3299</v>
      </c>
      <c r="F1736" s="226" t="s">
        <v>125</v>
      </c>
      <c r="G1736" s="220"/>
      <c r="H1736" s="244">
        <v>5000</v>
      </c>
      <c r="I1736" s="244"/>
      <c r="J1736" s="244"/>
      <c r="K1736" s="244">
        <f t="shared" si="191"/>
        <v>5000</v>
      </c>
    </row>
    <row r="1737" spans="1:11" x14ac:dyDescent="0.2">
      <c r="A1737" s="353" t="s">
        <v>650</v>
      </c>
      <c r="B1737" s="299" t="s">
        <v>673</v>
      </c>
      <c r="C1737" s="282">
        <v>11</v>
      </c>
      <c r="D1737" s="282"/>
      <c r="E1737" s="283">
        <v>34</v>
      </c>
      <c r="F1737" s="284"/>
      <c r="G1737" s="285"/>
      <c r="H1737" s="286">
        <f t="shared" ref="H1737:J1738" si="194">H1738</f>
        <v>43000</v>
      </c>
      <c r="I1737" s="286">
        <f t="shared" si="194"/>
        <v>0</v>
      </c>
      <c r="J1737" s="286">
        <f t="shared" si="194"/>
        <v>0</v>
      </c>
      <c r="K1737" s="286">
        <f t="shared" si="191"/>
        <v>43000</v>
      </c>
    </row>
    <row r="1738" spans="1:11" x14ac:dyDescent="0.2">
      <c r="A1738" s="253" t="s">
        <v>650</v>
      </c>
      <c r="B1738" s="237" t="s">
        <v>673</v>
      </c>
      <c r="C1738" s="154">
        <v>11</v>
      </c>
      <c r="D1738" s="181"/>
      <c r="E1738" s="176">
        <v>343</v>
      </c>
      <c r="F1738" s="225"/>
      <c r="G1738" s="157"/>
      <c r="H1738" s="158">
        <f t="shared" si="194"/>
        <v>43000</v>
      </c>
      <c r="I1738" s="158">
        <f t="shared" si="194"/>
        <v>0</v>
      </c>
      <c r="J1738" s="158">
        <f t="shared" si="194"/>
        <v>0</v>
      </c>
      <c r="K1738" s="158">
        <f t="shared" si="191"/>
        <v>43000</v>
      </c>
    </row>
    <row r="1739" spans="1:11" ht="15" x14ac:dyDescent="0.2">
      <c r="A1739" s="162" t="s">
        <v>650</v>
      </c>
      <c r="B1739" s="161" t="s">
        <v>673</v>
      </c>
      <c r="C1739" s="161">
        <v>11</v>
      </c>
      <c r="D1739" s="182" t="s">
        <v>27</v>
      </c>
      <c r="E1739" s="183">
        <v>3433</v>
      </c>
      <c r="F1739" s="226" t="s">
        <v>126</v>
      </c>
      <c r="G1739" s="220"/>
      <c r="H1739" s="244">
        <v>43000</v>
      </c>
      <c r="I1739" s="244"/>
      <c r="J1739" s="244"/>
      <c r="K1739" s="244">
        <f t="shared" ref="K1739:K1802" si="195">H1739-I1739+J1739</f>
        <v>43000</v>
      </c>
    </row>
    <row r="1740" spans="1:11" ht="47.25" x14ac:dyDescent="0.2">
      <c r="A1740" s="362" t="s">
        <v>651</v>
      </c>
      <c r="B1740" s="416" t="s">
        <v>598</v>
      </c>
      <c r="C1740" s="417"/>
      <c r="D1740" s="417"/>
      <c r="E1740" s="418"/>
      <c r="F1740" s="233" t="s">
        <v>645</v>
      </c>
      <c r="G1740" s="180"/>
      <c r="H1740" s="151">
        <f>H1741+H1799</f>
        <v>3689000</v>
      </c>
      <c r="I1740" s="151">
        <f>I1741+I1799</f>
        <v>55000</v>
      </c>
      <c r="J1740" s="151">
        <f>J1741+J1799</f>
        <v>229600</v>
      </c>
      <c r="K1740" s="151">
        <f t="shared" si="195"/>
        <v>3863600</v>
      </c>
    </row>
    <row r="1741" spans="1:11" ht="33.75" x14ac:dyDescent="0.2">
      <c r="A1741" s="354" t="s">
        <v>651</v>
      </c>
      <c r="B1741" s="293" t="s">
        <v>600</v>
      </c>
      <c r="C1741" s="293"/>
      <c r="D1741" s="293"/>
      <c r="E1741" s="294"/>
      <c r="F1741" s="296" t="s">
        <v>85</v>
      </c>
      <c r="G1741" s="297" t="s">
        <v>644</v>
      </c>
      <c r="H1741" s="298">
        <f>H1742+H1749+H1775+H1779+H1782+H1785+H1793+H1796</f>
        <v>3596000</v>
      </c>
      <c r="I1741" s="298">
        <f t="shared" ref="I1741:J1741" si="196">I1742+I1749+I1775+I1779+I1782+I1785+I1793+I1796</f>
        <v>55000</v>
      </c>
      <c r="J1741" s="298">
        <f t="shared" si="196"/>
        <v>229600</v>
      </c>
      <c r="K1741" s="298">
        <f t="shared" si="195"/>
        <v>3770600</v>
      </c>
    </row>
    <row r="1742" spans="1:11" x14ac:dyDescent="0.2">
      <c r="A1742" s="353" t="s">
        <v>651</v>
      </c>
      <c r="B1742" s="299" t="s">
        <v>600</v>
      </c>
      <c r="C1742" s="282">
        <v>11</v>
      </c>
      <c r="D1742" s="282"/>
      <c r="E1742" s="283">
        <v>31</v>
      </c>
      <c r="F1742" s="284"/>
      <c r="G1742" s="285"/>
      <c r="H1742" s="286">
        <f>H1743+H1745+H1747</f>
        <v>2368000</v>
      </c>
      <c r="I1742" s="286">
        <f>I1743+I1745+I1747</f>
        <v>0</v>
      </c>
      <c r="J1742" s="286">
        <f>J1743+J1745+J1747</f>
        <v>189600</v>
      </c>
      <c r="K1742" s="286">
        <f t="shared" si="195"/>
        <v>2557600</v>
      </c>
    </row>
    <row r="1743" spans="1:11" x14ac:dyDescent="0.2">
      <c r="A1743" s="155" t="s">
        <v>651</v>
      </c>
      <c r="B1743" s="154" t="s">
        <v>600</v>
      </c>
      <c r="C1743" s="154">
        <v>11</v>
      </c>
      <c r="D1743" s="181"/>
      <c r="E1743" s="156">
        <v>311</v>
      </c>
      <c r="F1743" s="225"/>
      <c r="G1743" s="157"/>
      <c r="H1743" s="158">
        <f>SUM(H1744:H1744)</f>
        <v>2000000</v>
      </c>
      <c r="I1743" s="158">
        <f>SUM(I1744:I1744)</f>
        <v>0</v>
      </c>
      <c r="J1743" s="158">
        <f>SUM(J1744:J1744)</f>
        <v>140900</v>
      </c>
      <c r="K1743" s="158">
        <f t="shared" si="195"/>
        <v>2140900</v>
      </c>
    </row>
    <row r="1744" spans="1:11" ht="15" x14ac:dyDescent="0.2">
      <c r="A1744" s="162" t="s">
        <v>651</v>
      </c>
      <c r="B1744" s="161" t="s">
        <v>600</v>
      </c>
      <c r="C1744" s="161">
        <v>11</v>
      </c>
      <c r="D1744" s="182" t="s">
        <v>23</v>
      </c>
      <c r="E1744" s="183">
        <v>3111</v>
      </c>
      <c r="F1744" s="226" t="s">
        <v>19</v>
      </c>
      <c r="G1744" s="220"/>
      <c r="H1744" s="244">
        <v>2000000</v>
      </c>
      <c r="I1744" s="244"/>
      <c r="J1744" s="244">
        <v>140900</v>
      </c>
      <c r="K1744" s="244">
        <f t="shared" si="195"/>
        <v>2140900</v>
      </c>
    </row>
    <row r="1745" spans="1:11" x14ac:dyDescent="0.2">
      <c r="A1745" s="155" t="s">
        <v>651</v>
      </c>
      <c r="B1745" s="154" t="s">
        <v>600</v>
      </c>
      <c r="C1745" s="154">
        <v>11</v>
      </c>
      <c r="D1745" s="181"/>
      <c r="E1745" s="176">
        <v>312</v>
      </c>
      <c r="F1745" s="225"/>
      <c r="G1745" s="157"/>
      <c r="H1745" s="246">
        <f>SUM(H1746)</f>
        <v>48000</v>
      </c>
      <c r="I1745" s="246">
        <f>SUM(I1746)</f>
        <v>0</v>
      </c>
      <c r="J1745" s="246">
        <f>SUM(J1746)</f>
        <v>0</v>
      </c>
      <c r="K1745" s="246">
        <f t="shared" si="195"/>
        <v>48000</v>
      </c>
    </row>
    <row r="1746" spans="1:11" ht="15" x14ac:dyDescent="0.2">
      <c r="A1746" s="162" t="s">
        <v>651</v>
      </c>
      <c r="B1746" s="161" t="s">
        <v>600</v>
      </c>
      <c r="C1746" s="161">
        <v>11</v>
      </c>
      <c r="D1746" s="182" t="s">
        <v>23</v>
      </c>
      <c r="E1746" s="183">
        <v>3121</v>
      </c>
      <c r="F1746" s="226" t="s">
        <v>138</v>
      </c>
      <c r="G1746" s="220"/>
      <c r="H1746" s="244">
        <v>48000</v>
      </c>
      <c r="I1746" s="244"/>
      <c r="J1746" s="244"/>
      <c r="K1746" s="244">
        <f t="shared" si="195"/>
        <v>48000</v>
      </c>
    </row>
    <row r="1747" spans="1:11" x14ac:dyDescent="0.2">
      <c r="A1747" s="155" t="s">
        <v>651</v>
      </c>
      <c r="B1747" s="154" t="s">
        <v>600</v>
      </c>
      <c r="C1747" s="154">
        <v>11</v>
      </c>
      <c r="D1747" s="181"/>
      <c r="E1747" s="176">
        <v>313</v>
      </c>
      <c r="F1747" s="225"/>
      <c r="G1747" s="157"/>
      <c r="H1747" s="246">
        <f>SUM(H1748:H1748)</f>
        <v>320000</v>
      </c>
      <c r="I1747" s="246">
        <f>SUM(I1748:I1748)</f>
        <v>0</v>
      </c>
      <c r="J1747" s="246">
        <f>SUM(J1748:J1748)</f>
        <v>48700</v>
      </c>
      <c r="K1747" s="246">
        <f t="shared" si="195"/>
        <v>368700</v>
      </c>
    </row>
    <row r="1748" spans="1:11" ht="15" x14ac:dyDescent="0.2">
      <c r="A1748" s="162" t="s">
        <v>651</v>
      </c>
      <c r="B1748" s="161" t="s">
        <v>600</v>
      </c>
      <c r="C1748" s="161">
        <v>11</v>
      </c>
      <c r="D1748" s="182" t="s">
        <v>23</v>
      </c>
      <c r="E1748" s="183">
        <v>3132</v>
      </c>
      <c r="F1748" s="226" t="s">
        <v>280</v>
      </c>
      <c r="G1748" s="220"/>
      <c r="H1748" s="244">
        <v>320000</v>
      </c>
      <c r="I1748" s="244"/>
      <c r="J1748" s="244">
        <v>48700</v>
      </c>
      <c r="K1748" s="244">
        <f t="shared" si="195"/>
        <v>368700</v>
      </c>
    </row>
    <row r="1749" spans="1:11" x14ac:dyDescent="0.2">
      <c r="A1749" s="353" t="s">
        <v>651</v>
      </c>
      <c r="B1749" s="299" t="s">
        <v>600</v>
      </c>
      <c r="C1749" s="282">
        <v>11</v>
      </c>
      <c r="D1749" s="282"/>
      <c r="E1749" s="283">
        <v>32</v>
      </c>
      <c r="F1749" s="284"/>
      <c r="G1749" s="285"/>
      <c r="H1749" s="286">
        <f>H1750+H1754+H1760+H1769</f>
        <v>1190000</v>
      </c>
      <c r="I1749" s="286">
        <f>I1750+I1754+I1760+I1769</f>
        <v>55000</v>
      </c>
      <c r="J1749" s="286">
        <f>J1750+J1754+J1760+J1769</f>
        <v>40000</v>
      </c>
      <c r="K1749" s="286">
        <f t="shared" si="195"/>
        <v>1175000</v>
      </c>
    </row>
    <row r="1750" spans="1:11" x14ac:dyDescent="0.2">
      <c r="A1750" s="155" t="s">
        <v>651</v>
      </c>
      <c r="B1750" s="154" t="s">
        <v>600</v>
      </c>
      <c r="C1750" s="154">
        <v>11</v>
      </c>
      <c r="D1750" s="181"/>
      <c r="E1750" s="176">
        <v>321</v>
      </c>
      <c r="F1750" s="225"/>
      <c r="G1750" s="157"/>
      <c r="H1750" s="158">
        <f>SUM(H1751:H1753)</f>
        <v>231500</v>
      </c>
      <c r="I1750" s="158">
        <f>SUM(I1751:I1753)</f>
        <v>0</v>
      </c>
      <c r="J1750" s="158">
        <f>SUM(J1751:J1753)</f>
        <v>20000</v>
      </c>
      <c r="K1750" s="158">
        <f t="shared" si="195"/>
        <v>251500</v>
      </c>
    </row>
    <row r="1751" spans="1:11" ht="15" x14ac:dyDescent="0.2">
      <c r="A1751" s="162" t="s">
        <v>651</v>
      </c>
      <c r="B1751" s="161" t="s">
        <v>600</v>
      </c>
      <c r="C1751" s="161">
        <v>11</v>
      </c>
      <c r="D1751" s="182" t="s">
        <v>23</v>
      </c>
      <c r="E1751" s="183">
        <v>3211</v>
      </c>
      <c r="F1751" s="226" t="s">
        <v>110</v>
      </c>
      <c r="G1751" s="220"/>
      <c r="H1751" s="340">
        <v>161500</v>
      </c>
      <c r="I1751" s="340"/>
      <c r="J1751" s="340">
        <v>20000</v>
      </c>
      <c r="K1751" s="340">
        <f t="shared" si="195"/>
        <v>181500</v>
      </c>
    </row>
    <row r="1752" spans="1:11" ht="30" x14ac:dyDescent="0.2">
      <c r="A1752" s="162" t="s">
        <v>651</v>
      </c>
      <c r="B1752" s="161" t="s">
        <v>600</v>
      </c>
      <c r="C1752" s="161">
        <v>11</v>
      </c>
      <c r="D1752" s="182" t="s">
        <v>23</v>
      </c>
      <c r="E1752" s="183">
        <v>3212</v>
      </c>
      <c r="F1752" s="226" t="s">
        <v>111</v>
      </c>
      <c r="G1752" s="220"/>
      <c r="H1752" s="244">
        <v>30000</v>
      </c>
      <c r="I1752" s="244"/>
      <c r="J1752" s="244"/>
      <c r="K1752" s="244">
        <f t="shared" si="195"/>
        <v>30000</v>
      </c>
    </row>
    <row r="1753" spans="1:11" ht="15" x14ac:dyDescent="0.2">
      <c r="A1753" s="162" t="s">
        <v>651</v>
      </c>
      <c r="B1753" s="161" t="s">
        <v>600</v>
      </c>
      <c r="C1753" s="161">
        <v>11</v>
      </c>
      <c r="D1753" s="182" t="s">
        <v>23</v>
      </c>
      <c r="E1753" s="183">
        <v>3213</v>
      </c>
      <c r="F1753" s="226" t="s">
        <v>112</v>
      </c>
      <c r="G1753" s="220"/>
      <c r="H1753" s="244">
        <v>40000</v>
      </c>
      <c r="I1753" s="244"/>
      <c r="J1753" s="244"/>
      <c r="K1753" s="244">
        <f t="shared" si="195"/>
        <v>40000</v>
      </c>
    </row>
    <row r="1754" spans="1:11" x14ac:dyDescent="0.2">
      <c r="A1754" s="155" t="s">
        <v>651</v>
      </c>
      <c r="B1754" s="154" t="s">
        <v>600</v>
      </c>
      <c r="C1754" s="154">
        <v>11</v>
      </c>
      <c r="D1754" s="181"/>
      <c r="E1754" s="176">
        <v>322</v>
      </c>
      <c r="F1754" s="225"/>
      <c r="G1754" s="157"/>
      <c r="H1754" s="158">
        <f>SUM(H1755:H1759)</f>
        <v>96000</v>
      </c>
      <c r="I1754" s="158">
        <f>SUM(I1755:I1759)</f>
        <v>20000</v>
      </c>
      <c r="J1754" s="158">
        <f>SUM(J1755:J1759)</f>
        <v>0</v>
      </c>
      <c r="K1754" s="158">
        <f t="shared" si="195"/>
        <v>76000</v>
      </c>
    </row>
    <row r="1755" spans="1:11" ht="15" x14ac:dyDescent="0.2">
      <c r="A1755" s="162" t="s">
        <v>651</v>
      </c>
      <c r="B1755" s="161" t="s">
        <v>600</v>
      </c>
      <c r="C1755" s="161">
        <v>11</v>
      </c>
      <c r="D1755" s="182" t="s">
        <v>23</v>
      </c>
      <c r="E1755" s="183">
        <v>3221</v>
      </c>
      <c r="F1755" s="226" t="s">
        <v>146</v>
      </c>
      <c r="G1755" s="220"/>
      <c r="H1755" s="244">
        <v>40000</v>
      </c>
      <c r="I1755" s="244">
        <v>20000</v>
      </c>
      <c r="J1755" s="244"/>
      <c r="K1755" s="244">
        <f t="shared" si="195"/>
        <v>20000</v>
      </c>
    </row>
    <row r="1756" spans="1:11" ht="15" x14ac:dyDescent="0.2">
      <c r="A1756" s="162" t="s">
        <v>651</v>
      </c>
      <c r="B1756" s="161" t="s">
        <v>600</v>
      </c>
      <c r="C1756" s="161">
        <v>11</v>
      </c>
      <c r="D1756" s="182" t="s">
        <v>23</v>
      </c>
      <c r="E1756" s="183">
        <v>3223</v>
      </c>
      <c r="F1756" s="226" t="s">
        <v>115</v>
      </c>
      <c r="G1756" s="220"/>
      <c r="H1756" s="244">
        <v>40000</v>
      </c>
      <c r="I1756" s="244"/>
      <c r="J1756" s="244"/>
      <c r="K1756" s="244">
        <f t="shared" si="195"/>
        <v>40000</v>
      </c>
    </row>
    <row r="1757" spans="1:11" ht="30" x14ac:dyDescent="0.2">
      <c r="A1757" s="162" t="s">
        <v>651</v>
      </c>
      <c r="B1757" s="161" t="s">
        <v>600</v>
      </c>
      <c r="C1757" s="161">
        <v>11</v>
      </c>
      <c r="D1757" s="182" t="s">
        <v>23</v>
      </c>
      <c r="E1757" s="183">
        <v>3224</v>
      </c>
      <c r="F1757" s="226" t="s">
        <v>144</v>
      </c>
      <c r="G1757" s="220"/>
      <c r="H1757" s="244">
        <v>6000</v>
      </c>
      <c r="I1757" s="244"/>
      <c r="J1757" s="244"/>
      <c r="K1757" s="244">
        <f t="shared" si="195"/>
        <v>6000</v>
      </c>
    </row>
    <row r="1758" spans="1:11" ht="15" x14ac:dyDescent="0.2">
      <c r="A1758" s="162" t="s">
        <v>651</v>
      </c>
      <c r="B1758" s="161" t="s">
        <v>600</v>
      </c>
      <c r="C1758" s="161">
        <v>11</v>
      </c>
      <c r="D1758" s="182" t="s">
        <v>23</v>
      </c>
      <c r="E1758" s="183">
        <v>3225</v>
      </c>
      <c r="F1758" s="226" t="s">
        <v>151</v>
      </c>
      <c r="G1758" s="220"/>
      <c r="H1758" s="244">
        <v>5000</v>
      </c>
      <c r="I1758" s="244"/>
      <c r="J1758" s="244"/>
      <c r="K1758" s="244">
        <f t="shared" si="195"/>
        <v>5000</v>
      </c>
    </row>
    <row r="1759" spans="1:11" ht="15" x14ac:dyDescent="0.2">
      <c r="A1759" s="162" t="s">
        <v>651</v>
      </c>
      <c r="B1759" s="161" t="s">
        <v>600</v>
      </c>
      <c r="C1759" s="161">
        <v>11</v>
      </c>
      <c r="D1759" s="182" t="s">
        <v>23</v>
      </c>
      <c r="E1759" s="183">
        <v>3227</v>
      </c>
      <c r="F1759" s="226" t="s">
        <v>235</v>
      </c>
      <c r="G1759" s="220"/>
      <c r="H1759" s="244">
        <v>5000</v>
      </c>
      <c r="I1759" s="244"/>
      <c r="J1759" s="244"/>
      <c r="K1759" s="244">
        <f t="shared" si="195"/>
        <v>5000</v>
      </c>
    </row>
    <row r="1760" spans="1:11" x14ac:dyDescent="0.2">
      <c r="A1760" s="155" t="s">
        <v>651</v>
      </c>
      <c r="B1760" s="154" t="s">
        <v>600</v>
      </c>
      <c r="C1760" s="154">
        <v>11</v>
      </c>
      <c r="D1760" s="181"/>
      <c r="E1760" s="176">
        <v>323</v>
      </c>
      <c r="F1760" s="225"/>
      <c r="G1760" s="157"/>
      <c r="H1760" s="158">
        <f>SUM(H1761:H1768)</f>
        <v>699500</v>
      </c>
      <c r="I1760" s="158">
        <f>SUM(I1761:I1768)</f>
        <v>0</v>
      </c>
      <c r="J1760" s="158">
        <f>SUM(J1761:J1768)</f>
        <v>20000</v>
      </c>
      <c r="K1760" s="158">
        <f t="shared" si="195"/>
        <v>719500</v>
      </c>
    </row>
    <row r="1761" spans="1:11" ht="15" x14ac:dyDescent="0.2">
      <c r="A1761" s="162" t="s">
        <v>651</v>
      </c>
      <c r="B1761" s="161" t="s">
        <v>600</v>
      </c>
      <c r="C1761" s="161">
        <v>11</v>
      </c>
      <c r="D1761" s="182" t="s">
        <v>23</v>
      </c>
      <c r="E1761" s="183">
        <v>3231</v>
      </c>
      <c r="F1761" s="226" t="s">
        <v>117</v>
      </c>
      <c r="G1761" s="220"/>
      <c r="H1761" s="244">
        <v>37000</v>
      </c>
      <c r="I1761" s="244"/>
      <c r="J1761" s="244"/>
      <c r="K1761" s="244">
        <f t="shared" si="195"/>
        <v>37000</v>
      </c>
    </row>
    <row r="1762" spans="1:11" ht="15" x14ac:dyDescent="0.2">
      <c r="A1762" s="162" t="s">
        <v>651</v>
      </c>
      <c r="B1762" s="161" t="s">
        <v>600</v>
      </c>
      <c r="C1762" s="161">
        <v>11</v>
      </c>
      <c r="D1762" s="182" t="s">
        <v>23</v>
      </c>
      <c r="E1762" s="183">
        <v>3232</v>
      </c>
      <c r="F1762" s="226" t="s">
        <v>118</v>
      </c>
      <c r="G1762" s="220"/>
      <c r="H1762" s="340">
        <v>128500</v>
      </c>
      <c r="I1762" s="340"/>
      <c r="J1762" s="340">
        <v>20000</v>
      </c>
      <c r="K1762" s="340">
        <f t="shared" si="195"/>
        <v>148500</v>
      </c>
    </row>
    <row r="1763" spans="1:11" ht="15" x14ac:dyDescent="0.2">
      <c r="A1763" s="162" t="s">
        <v>651</v>
      </c>
      <c r="B1763" s="161" t="s">
        <v>600</v>
      </c>
      <c r="C1763" s="161">
        <v>11</v>
      </c>
      <c r="D1763" s="182" t="s">
        <v>23</v>
      </c>
      <c r="E1763" s="183">
        <v>3233</v>
      </c>
      <c r="F1763" s="226" t="s">
        <v>119</v>
      </c>
      <c r="G1763" s="220"/>
      <c r="H1763" s="244">
        <v>10000</v>
      </c>
      <c r="I1763" s="244"/>
      <c r="J1763" s="244"/>
      <c r="K1763" s="244">
        <f t="shared" si="195"/>
        <v>10000</v>
      </c>
    </row>
    <row r="1764" spans="1:11" ht="15" x14ac:dyDescent="0.2">
      <c r="A1764" s="162" t="s">
        <v>651</v>
      </c>
      <c r="B1764" s="161" t="s">
        <v>600</v>
      </c>
      <c r="C1764" s="161">
        <v>11</v>
      </c>
      <c r="D1764" s="182" t="s">
        <v>23</v>
      </c>
      <c r="E1764" s="183">
        <v>3234</v>
      </c>
      <c r="F1764" s="226" t="s">
        <v>120</v>
      </c>
      <c r="G1764" s="220"/>
      <c r="H1764" s="244">
        <v>25000</v>
      </c>
      <c r="I1764" s="244"/>
      <c r="J1764" s="244"/>
      <c r="K1764" s="244">
        <f t="shared" si="195"/>
        <v>25000</v>
      </c>
    </row>
    <row r="1765" spans="1:11" ht="15" x14ac:dyDescent="0.2">
      <c r="A1765" s="162" t="s">
        <v>651</v>
      </c>
      <c r="B1765" s="161" t="s">
        <v>600</v>
      </c>
      <c r="C1765" s="161">
        <v>11</v>
      </c>
      <c r="D1765" s="182" t="s">
        <v>23</v>
      </c>
      <c r="E1765" s="183">
        <v>3235</v>
      </c>
      <c r="F1765" s="226" t="s">
        <v>42</v>
      </c>
      <c r="G1765" s="220"/>
      <c r="H1765" s="244">
        <v>220000</v>
      </c>
      <c r="I1765" s="244"/>
      <c r="J1765" s="244"/>
      <c r="K1765" s="244">
        <f t="shared" si="195"/>
        <v>220000</v>
      </c>
    </row>
    <row r="1766" spans="1:11" ht="15" x14ac:dyDescent="0.2">
      <c r="A1766" s="162" t="s">
        <v>651</v>
      </c>
      <c r="B1766" s="161" t="s">
        <v>600</v>
      </c>
      <c r="C1766" s="161">
        <v>11</v>
      </c>
      <c r="D1766" s="182" t="s">
        <v>23</v>
      </c>
      <c r="E1766" s="183">
        <v>3237</v>
      </c>
      <c r="F1766" s="226" t="s">
        <v>36</v>
      </c>
      <c r="G1766" s="220"/>
      <c r="H1766" s="244">
        <v>80000</v>
      </c>
      <c r="I1766" s="244"/>
      <c r="J1766" s="244"/>
      <c r="K1766" s="244">
        <f t="shared" si="195"/>
        <v>80000</v>
      </c>
    </row>
    <row r="1767" spans="1:11" ht="15" x14ac:dyDescent="0.2">
      <c r="A1767" s="162" t="s">
        <v>651</v>
      </c>
      <c r="B1767" s="161" t="s">
        <v>600</v>
      </c>
      <c r="C1767" s="161">
        <v>11</v>
      </c>
      <c r="D1767" s="182" t="s">
        <v>23</v>
      </c>
      <c r="E1767" s="183">
        <v>3238</v>
      </c>
      <c r="F1767" s="226" t="s">
        <v>122</v>
      </c>
      <c r="G1767" s="220"/>
      <c r="H1767" s="244">
        <v>60000</v>
      </c>
      <c r="I1767" s="244"/>
      <c r="J1767" s="244"/>
      <c r="K1767" s="244">
        <f t="shared" si="195"/>
        <v>60000</v>
      </c>
    </row>
    <row r="1768" spans="1:11" ht="15" x14ac:dyDescent="0.2">
      <c r="A1768" s="162" t="s">
        <v>651</v>
      </c>
      <c r="B1768" s="161" t="s">
        <v>600</v>
      </c>
      <c r="C1768" s="161">
        <v>11</v>
      </c>
      <c r="D1768" s="182" t="s">
        <v>23</v>
      </c>
      <c r="E1768" s="183">
        <v>3239</v>
      </c>
      <c r="F1768" s="226" t="s">
        <v>41</v>
      </c>
      <c r="G1768" s="220"/>
      <c r="H1768" s="244">
        <v>139000</v>
      </c>
      <c r="I1768" s="244"/>
      <c r="J1768" s="244"/>
      <c r="K1768" s="244">
        <f t="shared" si="195"/>
        <v>139000</v>
      </c>
    </row>
    <row r="1769" spans="1:11" x14ac:dyDescent="0.2">
      <c r="A1769" s="155" t="s">
        <v>651</v>
      </c>
      <c r="B1769" s="154" t="s">
        <v>600</v>
      </c>
      <c r="C1769" s="154">
        <v>11</v>
      </c>
      <c r="D1769" s="181"/>
      <c r="E1769" s="176">
        <v>329</v>
      </c>
      <c r="F1769" s="225"/>
      <c r="G1769" s="157"/>
      <c r="H1769" s="158">
        <f>SUM(H1770:H1774)</f>
        <v>163000</v>
      </c>
      <c r="I1769" s="158">
        <f>SUM(I1770:I1774)</f>
        <v>35000</v>
      </c>
      <c r="J1769" s="158">
        <f>SUM(J1770:J1774)</f>
        <v>0</v>
      </c>
      <c r="K1769" s="158">
        <f t="shared" si="195"/>
        <v>128000</v>
      </c>
    </row>
    <row r="1770" spans="1:11" ht="30" x14ac:dyDescent="0.2">
      <c r="A1770" s="162" t="s">
        <v>651</v>
      </c>
      <c r="B1770" s="161" t="s">
        <v>600</v>
      </c>
      <c r="C1770" s="161">
        <v>11</v>
      </c>
      <c r="D1770" s="182" t="s">
        <v>23</v>
      </c>
      <c r="E1770" s="183">
        <v>3291</v>
      </c>
      <c r="F1770" s="226" t="s">
        <v>152</v>
      </c>
      <c r="G1770" s="220"/>
      <c r="H1770" s="244">
        <v>150000</v>
      </c>
      <c r="I1770" s="244">
        <v>35000</v>
      </c>
      <c r="J1770" s="244"/>
      <c r="K1770" s="244">
        <f t="shared" si="195"/>
        <v>115000</v>
      </c>
    </row>
    <row r="1771" spans="1:11" ht="15" x14ac:dyDescent="0.2">
      <c r="A1771" s="162" t="s">
        <v>651</v>
      </c>
      <c r="B1771" s="161" t="s">
        <v>600</v>
      </c>
      <c r="C1771" s="161">
        <v>11</v>
      </c>
      <c r="D1771" s="182" t="s">
        <v>23</v>
      </c>
      <c r="E1771" s="183">
        <v>3292</v>
      </c>
      <c r="F1771" s="226" t="s">
        <v>123</v>
      </c>
      <c r="G1771" s="220"/>
      <c r="H1771" s="244">
        <v>5000</v>
      </c>
      <c r="I1771" s="244"/>
      <c r="J1771" s="244"/>
      <c r="K1771" s="244">
        <f t="shared" si="195"/>
        <v>5000</v>
      </c>
    </row>
    <row r="1772" spans="1:11" ht="15" x14ac:dyDescent="0.2">
      <c r="A1772" s="162" t="s">
        <v>651</v>
      </c>
      <c r="B1772" s="161" t="s">
        <v>600</v>
      </c>
      <c r="C1772" s="161">
        <v>11</v>
      </c>
      <c r="D1772" s="182" t="s">
        <v>23</v>
      </c>
      <c r="E1772" s="183">
        <v>3293</v>
      </c>
      <c r="F1772" s="226" t="s">
        <v>124</v>
      </c>
      <c r="G1772" s="220"/>
      <c r="H1772" s="244">
        <v>4000</v>
      </c>
      <c r="I1772" s="244"/>
      <c r="J1772" s="244"/>
      <c r="K1772" s="244">
        <f t="shared" si="195"/>
        <v>4000</v>
      </c>
    </row>
    <row r="1773" spans="1:11" ht="15" x14ac:dyDescent="0.2">
      <c r="A1773" s="162" t="s">
        <v>651</v>
      </c>
      <c r="B1773" s="161" t="s">
        <v>600</v>
      </c>
      <c r="C1773" s="161">
        <v>11</v>
      </c>
      <c r="D1773" s="182" t="s">
        <v>23</v>
      </c>
      <c r="E1773" s="183">
        <v>3294</v>
      </c>
      <c r="F1773" s="226" t="s">
        <v>611</v>
      </c>
      <c r="G1773" s="220"/>
      <c r="H1773" s="244">
        <v>1000</v>
      </c>
      <c r="I1773" s="244"/>
      <c r="J1773" s="244"/>
      <c r="K1773" s="244">
        <f t="shared" si="195"/>
        <v>1000</v>
      </c>
    </row>
    <row r="1774" spans="1:11" ht="15" x14ac:dyDescent="0.2">
      <c r="A1774" s="162" t="s">
        <v>651</v>
      </c>
      <c r="B1774" s="161" t="s">
        <v>600</v>
      </c>
      <c r="C1774" s="161">
        <v>11</v>
      </c>
      <c r="D1774" s="182" t="s">
        <v>23</v>
      </c>
      <c r="E1774" s="183">
        <v>3295</v>
      </c>
      <c r="F1774" s="226" t="s">
        <v>237</v>
      </c>
      <c r="G1774" s="220"/>
      <c r="H1774" s="244">
        <v>3000</v>
      </c>
      <c r="I1774" s="244"/>
      <c r="J1774" s="244"/>
      <c r="K1774" s="244">
        <f t="shared" si="195"/>
        <v>3000</v>
      </c>
    </row>
    <row r="1775" spans="1:11" x14ac:dyDescent="0.2">
      <c r="A1775" s="353" t="s">
        <v>651</v>
      </c>
      <c r="B1775" s="299" t="s">
        <v>600</v>
      </c>
      <c r="C1775" s="282">
        <v>11</v>
      </c>
      <c r="D1775" s="282"/>
      <c r="E1775" s="283">
        <v>34</v>
      </c>
      <c r="F1775" s="284"/>
      <c r="G1775" s="285"/>
      <c r="H1775" s="286">
        <f>H1776</f>
        <v>2000</v>
      </c>
      <c r="I1775" s="286">
        <f>I1776</f>
        <v>0</v>
      </c>
      <c r="J1775" s="286">
        <f>J1776</f>
        <v>0</v>
      </c>
      <c r="K1775" s="286">
        <f t="shared" si="195"/>
        <v>2000</v>
      </c>
    </row>
    <row r="1776" spans="1:11" x14ac:dyDescent="0.2">
      <c r="A1776" s="155" t="s">
        <v>651</v>
      </c>
      <c r="B1776" s="154" t="s">
        <v>600</v>
      </c>
      <c r="C1776" s="154">
        <v>11</v>
      </c>
      <c r="D1776" s="181"/>
      <c r="E1776" s="176">
        <v>343</v>
      </c>
      <c r="F1776" s="225"/>
      <c r="G1776" s="157"/>
      <c r="H1776" s="158">
        <f>SUM(H1777:H1778)</f>
        <v>2000</v>
      </c>
      <c r="I1776" s="158">
        <f>SUM(I1777:I1778)</f>
        <v>0</v>
      </c>
      <c r="J1776" s="158">
        <f>SUM(J1777:J1778)</f>
        <v>0</v>
      </c>
      <c r="K1776" s="158">
        <f t="shared" si="195"/>
        <v>2000</v>
      </c>
    </row>
    <row r="1777" spans="1:11" ht="15" x14ac:dyDescent="0.2">
      <c r="A1777" s="162" t="s">
        <v>651</v>
      </c>
      <c r="B1777" s="161" t="s">
        <v>600</v>
      </c>
      <c r="C1777" s="161">
        <v>11</v>
      </c>
      <c r="D1777" s="182" t="s">
        <v>23</v>
      </c>
      <c r="E1777" s="183">
        <v>3431</v>
      </c>
      <c r="F1777" s="226" t="s">
        <v>153</v>
      </c>
      <c r="G1777" s="220"/>
      <c r="H1777" s="244">
        <v>1000</v>
      </c>
      <c r="I1777" s="244"/>
      <c r="J1777" s="244"/>
      <c r="K1777" s="244">
        <f t="shared" si="195"/>
        <v>1000</v>
      </c>
    </row>
    <row r="1778" spans="1:11" ht="15" x14ac:dyDescent="0.2">
      <c r="A1778" s="162" t="s">
        <v>651</v>
      </c>
      <c r="B1778" s="161" t="s">
        <v>600</v>
      </c>
      <c r="C1778" s="161">
        <v>11</v>
      </c>
      <c r="D1778" s="182" t="s">
        <v>23</v>
      </c>
      <c r="E1778" s="183">
        <v>3433</v>
      </c>
      <c r="F1778" s="226" t="s">
        <v>126</v>
      </c>
      <c r="G1778" s="220"/>
      <c r="H1778" s="244">
        <v>1000</v>
      </c>
      <c r="I1778" s="244"/>
      <c r="J1778" s="244"/>
      <c r="K1778" s="244">
        <f t="shared" si="195"/>
        <v>1000</v>
      </c>
    </row>
    <row r="1779" spans="1:11" x14ac:dyDescent="0.2">
      <c r="A1779" s="353" t="s">
        <v>651</v>
      </c>
      <c r="B1779" s="299" t="s">
        <v>600</v>
      </c>
      <c r="C1779" s="282">
        <v>11</v>
      </c>
      <c r="D1779" s="282"/>
      <c r="E1779" s="283">
        <v>37</v>
      </c>
      <c r="F1779" s="284"/>
      <c r="G1779" s="285"/>
      <c r="H1779" s="286">
        <f>H1780</f>
        <v>1000</v>
      </c>
      <c r="I1779" s="286">
        <f>I1780</f>
        <v>0</v>
      </c>
      <c r="J1779" s="286">
        <f>J1780</f>
        <v>0</v>
      </c>
      <c r="K1779" s="286">
        <f t="shared" si="195"/>
        <v>1000</v>
      </c>
    </row>
    <row r="1780" spans="1:11" x14ac:dyDescent="0.2">
      <c r="A1780" s="155" t="s">
        <v>651</v>
      </c>
      <c r="B1780" s="154" t="s">
        <v>600</v>
      </c>
      <c r="C1780" s="154">
        <v>11</v>
      </c>
      <c r="D1780" s="181"/>
      <c r="E1780" s="176">
        <v>372</v>
      </c>
      <c r="F1780" s="225"/>
      <c r="G1780" s="157"/>
      <c r="H1780" s="158">
        <f>SUM(H1781)</f>
        <v>1000</v>
      </c>
      <c r="I1780" s="158">
        <f>SUM(I1781)</f>
        <v>0</v>
      </c>
      <c r="J1780" s="158">
        <f>SUM(J1781)</f>
        <v>0</v>
      </c>
      <c r="K1780" s="158">
        <f t="shared" si="195"/>
        <v>1000</v>
      </c>
    </row>
    <row r="1781" spans="1:11" ht="15" x14ac:dyDescent="0.2">
      <c r="A1781" s="162" t="s">
        <v>651</v>
      </c>
      <c r="B1781" s="161" t="s">
        <v>600</v>
      </c>
      <c r="C1781" s="161">
        <v>11</v>
      </c>
      <c r="D1781" s="182" t="s">
        <v>23</v>
      </c>
      <c r="E1781" s="183">
        <v>3721</v>
      </c>
      <c r="F1781" s="226" t="s">
        <v>149</v>
      </c>
      <c r="G1781" s="220"/>
      <c r="H1781" s="244">
        <v>1000</v>
      </c>
      <c r="I1781" s="244"/>
      <c r="J1781" s="244"/>
      <c r="K1781" s="244">
        <f t="shared" si="195"/>
        <v>1000</v>
      </c>
    </row>
    <row r="1782" spans="1:11" x14ac:dyDescent="0.2">
      <c r="A1782" s="353" t="s">
        <v>651</v>
      </c>
      <c r="B1782" s="299" t="s">
        <v>600</v>
      </c>
      <c r="C1782" s="282">
        <v>11</v>
      </c>
      <c r="D1782" s="282"/>
      <c r="E1782" s="283">
        <v>41</v>
      </c>
      <c r="F1782" s="284"/>
      <c r="G1782" s="285"/>
      <c r="H1782" s="286">
        <f>H1783</f>
        <v>7000</v>
      </c>
      <c r="I1782" s="286">
        <f>I1783</f>
        <v>0</v>
      </c>
      <c r="J1782" s="286">
        <f>J1783</f>
        <v>0</v>
      </c>
      <c r="K1782" s="286">
        <f t="shared" si="195"/>
        <v>7000</v>
      </c>
    </row>
    <row r="1783" spans="1:11" x14ac:dyDescent="0.2">
      <c r="A1783" s="155" t="s">
        <v>651</v>
      </c>
      <c r="B1783" s="154" t="s">
        <v>600</v>
      </c>
      <c r="C1783" s="154">
        <v>11</v>
      </c>
      <c r="D1783" s="181"/>
      <c r="E1783" s="176">
        <v>412</v>
      </c>
      <c r="F1783" s="225"/>
      <c r="G1783" s="157"/>
      <c r="H1783" s="158">
        <f>SUM(H1784)</f>
        <v>7000</v>
      </c>
      <c r="I1783" s="158">
        <f>SUM(I1784)</f>
        <v>0</v>
      </c>
      <c r="J1783" s="158">
        <f>SUM(J1784)</f>
        <v>0</v>
      </c>
      <c r="K1783" s="158">
        <f t="shared" si="195"/>
        <v>7000</v>
      </c>
    </row>
    <row r="1784" spans="1:11" ht="15" x14ac:dyDescent="0.2">
      <c r="A1784" s="162" t="s">
        <v>651</v>
      </c>
      <c r="B1784" s="161" t="s">
        <v>600</v>
      </c>
      <c r="C1784" s="161">
        <v>11</v>
      </c>
      <c r="D1784" s="182" t="s">
        <v>23</v>
      </c>
      <c r="E1784" s="183">
        <v>4123</v>
      </c>
      <c r="F1784" s="226" t="s">
        <v>133</v>
      </c>
      <c r="G1784" s="220"/>
      <c r="H1784" s="244">
        <v>7000</v>
      </c>
      <c r="I1784" s="244"/>
      <c r="J1784" s="244"/>
      <c r="K1784" s="244">
        <f t="shared" si="195"/>
        <v>7000</v>
      </c>
    </row>
    <row r="1785" spans="1:11" x14ac:dyDescent="0.2">
      <c r="A1785" s="353" t="s">
        <v>651</v>
      </c>
      <c r="B1785" s="299" t="s">
        <v>600</v>
      </c>
      <c r="C1785" s="282">
        <v>11</v>
      </c>
      <c r="D1785" s="282"/>
      <c r="E1785" s="283">
        <v>42</v>
      </c>
      <c r="F1785" s="284"/>
      <c r="G1785" s="285"/>
      <c r="H1785" s="286">
        <f>H1786+H1791</f>
        <v>17000</v>
      </c>
      <c r="I1785" s="286">
        <f>I1786+I1791</f>
        <v>0</v>
      </c>
      <c r="J1785" s="286">
        <f>J1786+J1791</f>
        <v>0</v>
      </c>
      <c r="K1785" s="286">
        <f t="shared" si="195"/>
        <v>17000</v>
      </c>
    </row>
    <row r="1786" spans="1:11" x14ac:dyDescent="0.2">
      <c r="A1786" s="155" t="s">
        <v>651</v>
      </c>
      <c r="B1786" s="154" t="s">
        <v>600</v>
      </c>
      <c r="C1786" s="154">
        <v>11</v>
      </c>
      <c r="D1786" s="181"/>
      <c r="E1786" s="176">
        <v>422</v>
      </c>
      <c r="F1786" s="225"/>
      <c r="G1786" s="157"/>
      <c r="H1786" s="158">
        <f>SUM(H1787:H1790)</f>
        <v>16000</v>
      </c>
      <c r="I1786" s="158">
        <f>SUM(I1787:I1790)</f>
        <v>0</v>
      </c>
      <c r="J1786" s="158">
        <f>SUM(J1787:J1790)</f>
        <v>0</v>
      </c>
      <c r="K1786" s="158">
        <f t="shared" si="195"/>
        <v>16000</v>
      </c>
    </row>
    <row r="1787" spans="1:11" ht="15" x14ac:dyDescent="0.2">
      <c r="A1787" s="162" t="s">
        <v>651</v>
      </c>
      <c r="B1787" s="161" t="s">
        <v>600</v>
      </c>
      <c r="C1787" s="161">
        <v>11</v>
      </c>
      <c r="D1787" s="182" t="s">
        <v>23</v>
      </c>
      <c r="E1787" s="183">
        <v>4221</v>
      </c>
      <c r="F1787" s="226" t="s">
        <v>129</v>
      </c>
      <c r="G1787" s="220"/>
      <c r="H1787" s="244">
        <v>13000</v>
      </c>
      <c r="I1787" s="244"/>
      <c r="J1787" s="244"/>
      <c r="K1787" s="244">
        <f t="shared" si="195"/>
        <v>13000</v>
      </c>
    </row>
    <row r="1788" spans="1:11" ht="15" x14ac:dyDescent="0.2">
      <c r="A1788" s="162" t="s">
        <v>651</v>
      </c>
      <c r="B1788" s="161" t="s">
        <v>600</v>
      </c>
      <c r="C1788" s="161">
        <v>11</v>
      </c>
      <c r="D1788" s="182" t="s">
        <v>23</v>
      </c>
      <c r="E1788" s="183">
        <v>4222</v>
      </c>
      <c r="F1788" s="226" t="s">
        <v>130</v>
      </c>
      <c r="G1788" s="220"/>
      <c r="H1788" s="244">
        <v>1000</v>
      </c>
      <c r="I1788" s="244"/>
      <c r="J1788" s="244"/>
      <c r="K1788" s="244">
        <f t="shared" si="195"/>
        <v>1000</v>
      </c>
    </row>
    <row r="1789" spans="1:11" ht="15" x14ac:dyDescent="0.2">
      <c r="A1789" s="162" t="s">
        <v>651</v>
      </c>
      <c r="B1789" s="161" t="s">
        <v>600</v>
      </c>
      <c r="C1789" s="161">
        <v>11</v>
      </c>
      <c r="D1789" s="182" t="s">
        <v>23</v>
      </c>
      <c r="E1789" s="183">
        <v>4223</v>
      </c>
      <c r="F1789" s="226" t="s">
        <v>131</v>
      </c>
      <c r="G1789" s="220"/>
      <c r="H1789" s="244">
        <v>1000</v>
      </c>
      <c r="I1789" s="244"/>
      <c r="J1789" s="244"/>
      <c r="K1789" s="244">
        <f t="shared" si="195"/>
        <v>1000</v>
      </c>
    </row>
    <row r="1790" spans="1:11" ht="15" x14ac:dyDescent="0.2">
      <c r="A1790" s="162" t="s">
        <v>651</v>
      </c>
      <c r="B1790" s="161" t="s">
        <v>600</v>
      </c>
      <c r="C1790" s="161">
        <v>11</v>
      </c>
      <c r="D1790" s="182" t="s">
        <v>23</v>
      </c>
      <c r="E1790" s="183">
        <v>4227</v>
      </c>
      <c r="F1790" s="226" t="s">
        <v>132</v>
      </c>
      <c r="G1790" s="220"/>
      <c r="H1790" s="244">
        <v>1000</v>
      </c>
      <c r="I1790" s="244"/>
      <c r="J1790" s="244"/>
      <c r="K1790" s="244">
        <f t="shared" si="195"/>
        <v>1000</v>
      </c>
    </row>
    <row r="1791" spans="1:11" x14ac:dyDescent="0.2">
      <c r="A1791" s="155" t="s">
        <v>651</v>
      </c>
      <c r="B1791" s="154" t="s">
        <v>600</v>
      </c>
      <c r="C1791" s="154">
        <v>11</v>
      </c>
      <c r="D1791" s="181"/>
      <c r="E1791" s="176">
        <v>426</v>
      </c>
      <c r="F1791" s="225"/>
      <c r="G1791" s="157"/>
      <c r="H1791" s="158">
        <f>SUM(H1792)</f>
        <v>1000</v>
      </c>
      <c r="I1791" s="158">
        <f>SUM(I1792)</f>
        <v>0</v>
      </c>
      <c r="J1791" s="158">
        <f>SUM(J1792)</f>
        <v>0</v>
      </c>
      <c r="K1791" s="158">
        <f t="shared" si="195"/>
        <v>1000</v>
      </c>
    </row>
    <row r="1792" spans="1:11" ht="15" x14ac:dyDescent="0.2">
      <c r="A1792" s="162" t="s">
        <v>651</v>
      </c>
      <c r="B1792" s="161" t="s">
        <v>600</v>
      </c>
      <c r="C1792" s="161">
        <v>11</v>
      </c>
      <c r="D1792" s="182" t="s">
        <v>23</v>
      </c>
      <c r="E1792" s="183">
        <v>4262</v>
      </c>
      <c r="F1792" s="226" t="s">
        <v>135</v>
      </c>
      <c r="G1792" s="220"/>
      <c r="H1792" s="244">
        <v>1000</v>
      </c>
      <c r="I1792" s="244"/>
      <c r="J1792" s="244"/>
      <c r="K1792" s="244">
        <f t="shared" si="195"/>
        <v>1000</v>
      </c>
    </row>
    <row r="1793" spans="1:11" x14ac:dyDescent="0.2">
      <c r="A1793" s="353" t="s">
        <v>651</v>
      </c>
      <c r="B1793" s="299" t="s">
        <v>600</v>
      </c>
      <c r="C1793" s="282">
        <v>11</v>
      </c>
      <c r="D1793" s="282"/>
      <c r="E1793" s="283">
        <v>45</v>
      </c>
      <c r="F1793" s="284"/>
      <c r="G1793" s="285"/>
      <c r="H1793" s="286">
        <f>H1794</f>
        <v>1000</v>
      </c>
      <c r="I1793" s="286">
        <f>I1794</f>
        <v>0</v>
      </c>
      <c r="J1793" s="286">
        <f>J1794</f>
        <v>0</v>
      </c>
      <c r="K1793" s="286">
        <f t="shared" si="195"/>
        <v>1000</v>
      </c>
    </row>
    <row r="1794" spans="1:11" x14ac:dyDescent="0.2">
      <c r="A1794" s="155" t="s">
        <v>651</v>
      </c>
      <c r="B1794" s="154" t="s">
        <v>600</v>
      </c>
      <c r="C1794" s="154">
        <v>11</v>
      </c>
      <c r="D1794" s="181"/>
      <c r="E1794" s="176">
        <v>451</v>
      </c>
      <c r="F1794" s="225"/>
      <c r="G1794" s="157"/>
      <c r="H1794" s="158">
        <f>SUM(H1795)</f>
        <v>1000</v>
      </c>
      <c r="I1794" s="158">
        <f>SUM(I1795)</f>
        <v>0</v>
      </c>
      <c r="J1794" s="158">
        <f>SUM(J1795)</f>
        <v>0</v>
      </c>
      <c r="K1794" s="158">
        <f t="shared" si="195"/>
        <v>1000</v>
      </c>
    </row>
    <row r="1795" spans="1:11" ht="15" x14ac:dyDescent="0.2">
      <c r="A1795" s="162" t="s">
        <v>651</v>
      </c>
      <c r="B1795" s="161" t="s">
        <v>600</v>
      </c>
      <c r="C1795" s="161">
        <v>11</v>
      </c>
      <c r="D1795" s="182" t="s">
        <v>23</v>
      </c>
      <c r="E1795" s="183">
        <v>4511</v>
      </c>
      <c r="F1795" s="226" t="s">
        <v>136</v>
      </c>
      <c r="G1795" s="220"/>
      <c r="H1795" s="244">
        <v>1000</v>
      </c>
      <c r="I1795" s="244"/>
      <c r="J1795" s="244"/>
      <c r="K1795" s="244">
        <f t="shared" si="195"/>
        <v>1000</v>
      </c>
    </row>
    <row r="1796" spans="1:11" x14ac:dyDescent="0.2">
      <c r="A1796" s="353" t="s">
        <v>651</v>
      </c>
      <c r="B1796" s="299" t="s">
        <v>600</v>
      </c>
      <c r="C1796" s="282">
        <v>51</v>
      </c>
      <c r="D1796" s="282"/>
      <c r="E1796" s="283">
        <v>32</v>
      </c>
      <c r="F1796" s="284"/>
      <c r="G1796" s="285"/>
      <c r="H1796" s="286">
        <f t="shared" ref="H1796:J1797" si="197">H1797</f>
        <v>10000</v>
      </c>
      <c r="I1796" s="286">
        <f t="shared" si="197"/>
        <v>0</v>
      </c>
      <c r="J1796" s="286">
        <f t="shared" si="197"/>
        <v>0</v>
      </c>
      <c r="K1796" s="286">
        <f t="shared" si="195"/>
        <v>10000</v>
      </c>
    </row>
    <row r="1797" spans="1:11" x14ac:dyDescent="0.2">
      <c r="A1797" s="155" t="s">
        <v>651</v>
      </c>
      <c r="B1797" s="154" t="s">
        <v>600</v>
      </c>
      <c r="C1797" s="154">
        <v>51</v>
      </c>
      <c r="D1797" s="181"/>
      <c r="E1797" s="176">
        <v>321</v>
      </c>
      <c r="F1797" s="225"/>
      <c r="G1797" s="157"/>
      <c r="H1797" s="158">
        <f t="shared" si="197"/>
        <v>10000</v>
      </c>
      <c r="I1797" s="158">
        <f t="shared" si="197"/>
        <v>0</v>
      </c>
      <c r="J1797" s="158">
        <f t="shared" si="197"/>
        <v>0</v>
      </c>
      <c r="K1797" s="158">
        <f t="shared" si="195"/>
        <v>10000</v>
      </c>
    </row>
    <row r="1798" spans="1:11" ht="15" x14ac:dyDescent="0.2">
      <c r="A1798" s="162" t="s">
        <v>651</v>
      </c>
      <c r="B1798" s="161" t="s">
        <v>600</v>
      </c>
      <c r="C1798" s="161">
        <v>51</v>
      </c>
      <c r="D1798" s="182" t="s">
        <v>23</v>
      </c>
      <c r="E1798" s="183">
        <v>3211</v>
      </c>
      <c r="F1798" s="226" t="s">
        <v>110</v>
      </c>
      <c r="G1798" s="220"/>
      <c r="H1798" s="222">
        <v>10000</v>
      </c>
      <c r="I1798" s="222"/>
      <c r="J1798" s="222"/>
      <c r="K1798" s="222">
        <f t="shared" si="195"/>
        <v>10000</v>
      </c>
    </row>
    <row r="1799" spans="1:11" ht="33.75" x14ac:dyDescent="0.2">
      <c r="A1799" s="305" t="s">
        <v>651</v>
      </c>
      <c r="B1799" s="292" t="s">
        <v>599</v>
      </c>
      <c r="C1799" s="292"/>
      <c r="D1799" s="292"/>
      <c r="E1799" s="301"/>
      <c r="F1799" s="296" t="s">
        <v>35</v>
      </c>
      <c r="G1799" s="297" t="s">
        <v>644</v>
      </c>
      <c r="H1799" s="298">
        <f>H1800</f>
        <v>93000</v>
      </c>
      <c r="I1799" s="298">
        <f>I1800</f>
        <v>0</v>
      </c>
      <c r="J1799" s="298">
        <f>J1800</f>
        <v>0</v>
      </c>
      <c r="K1799" s="298">
        <f t="shared" si="195"/>
        <v>93000</v>
      </c>
    </row>
    <row r="1800" spans="1:11" x14ac:dyDescent="0.2">
      <c r="A1800" s="353" t="s">
        <v>651</v>
      </c>
      <c r="B1800" s="299" t="s">
        <v>599</v>
      </c>
      <c r="C1800" s="282">
        <v>11</v>
      </c>
      <c r="D1800" s="282"/>
      <c r="E1800" s="283">
        <v>32</v>
      </c>
      <c r="F1800" s="284"/>
      <c r="G1800" s="285"/>
      <c r="H1800" s="286">
        <f>H1801+H1805</f>
        <v>93000</v>
      </c>
      <c r="I1800" s="286">
        <f>I1801+I1805</f>
        <v>0</v>
      </c>
      <c r="J1800" s="286">
        <f>J1801+J1805</f>
        <v>0</v>
      </c>
      <c r="K1800" s="286">
        <f t="shared" si="195"/>
        <v>93000</v>
      </c>
    </row>
    <row r="1801" spans="1:11" x14ac:dyDescent="0.2">
      <c r="A1801" s="181" t="s">
        <v>651</v>
      </c>
      <c r="B1801" s="153" t="s">
        <v>599</v>
      </c>
      <c r="C1801" s="154">
        <v>11</v>
      </c>
      <c r="D1801" s="181"/>
      <c r="E1801" s="176">
        <v>323</v>
      </c>
      <c r="F1801" s="225"/>
      <c r="G1801" s="157"/>
      <c r="H1801" s="158">
        <f>SUM(H1802:H1804)</f>
        <v>77000</v>
      </c>
      <c r="I1801" s="158">
        <f>SUM(I1802:I1804)</f>
        <v>0</v>
      </c>
      <c r="J1801" s="158">
        <f>SUM(J1802:J1804)</f>
        <v>0</v>
      </c>
      <c r="K1801" s="158">
        <f t="shared" si="195"/>
        <v>77000</v>
      </c>
    </row>
    <row r="1802" spans="1:11" ht="15" x14ac:dyDescent="0.2">
      <c r="A1802" s="182" t="s">
        <v>651</v>
      </c>
      <c r="B1802" s="160" t="s">
        <v>599</v>
      </c>
      <c r="C1802" s="161">
        <v>11</v>
      </c>
      <c r="D1802" s="182" t="s">
        <v>23</v>
      </c>
      <c r="E1802" s="183">
        <v>3232</v>
      </c>
      <c r="F1802" s="226" t="s">
        <v>118</v>
      </c>
      <c r="G1802" s="220"/>
      <c r="H1802" s="244">
        <v>16000</v>
      </c>
      <c r="I1802" s="244"/>
      <c r="J1802" s="244"/>
      <c r="K1802" s="244">
        <f t="shared" si="195"/>
        <v>16000</v>
      </c>
    </row>
    <row r="1803" spans="1:11" ht="15" x14ac:dyDescent="0.2">
      <c r="A1803" s="182" t="s">
        <v>651</v>
      </c>
      <c r="B1803" s="160" t="s">
        <v>599</v>
      </c>
      <c r="C1803" s="161">
        <v>11</v>
      </c>
      <c r="D1803" s="182" t="s">
        <v>23</v>
      </c>
      <c r="E1803" s="183">
        <v>3235</v>
      </c>
      <c r="F1803" s="226" t="s">
        <v>42</v>
      </c>
      <c r="G1803" s="220"/>
      <c r="H1803" s="244">
        <v>58000</v>
      </c>
      <c r="I1803" s="244"/>
      <c r="J1803" s="244"/>
      <c r="K1803" s="244">
        <f t="shared" ref="K1803:K1866" si="198">H1803-I1803+J1803</f>
        <v>58000</v>
      </c>
    </row>
    <row r="1804" spans="1:11" ht="15" x14ac:dyDescent="0.2">
      <c r="A1804" s="182" t="s">
        <v>651</v>
      </c>
      <c r="B1804" s="160" t="s">
        <v>599</v>
      </c>
      <c r="C1804" s="161">
        <v>11</v>
      </c>
      <c r="D1804" s="182" t="s">
        <v>23</v>
      </c>
      <c r="E1804" s="183">
        <v>3239</v>
      </c>
      <c r="F1804" s="226" t="s">
        <v>41</v>
      </c>
      <c r="G1804" s="220"/>
      <c r="H1804" s="244">
        <v>3000</v>
      </c>
      <c r="I1804" s="244"/>
      <c r="J1804" s="244"/>
      <c r="K1804" s="244">
        <f t="shared" si="198"/>
        <v>3000</v>
      </c>
    </row>
    <row r="1805" spans="1:11" x14ac:dyDescent="0.2">
      <c r="A1805" s="181" t="s">
        <v>651</v>
      </c>
      <c r="B1805" s="153" t="s">
        <v>599</v>
      </c>
      <c r="C1805" s="154">
        <v>11</v>
      </c>
      <c r="D1805" s="181"/>
      <c r="E1805" s="176">
        <v>329</v>
      </c>
      <c r="F1805" s="225"/>
      <c r="G1805" s="157"/>
      <c r="H1805" s="158">
        <f>SUM(H1806)</f>
        <v>16000</v>
      </c>
      <c r="I1805" s="158">
        <f>SUM(I1806)</f>
        <v>0</v>
      </c>
      <c r="J1805" s="158">
        <f>SUM(J1806)</f>
        <v>0</v>
      </c>
      <c r="K1805" s="158">
        <f t="shared" si="198"/>
        <v>16000</v>
      </c>
    </row>
    <row r="1806" spans="1:11" ht="15" x14ac:dyDescent="0.2">
      <c r="A1806" s="182" t="s">
        <v>651</v>
      </c>
      <c r="B1806" s="160" t="s">
        <v>599</v>
      </c>
      <c r="C1806" s="161">
        <v>11</v>
      </c>
      <c r="D1806" s="182" t="s">
        <v>23</v>
      </c>
      <c r="E1806" s="183">
        <v>3292</v>
      </c>
      <c r="F1806" s="226" t="s">
        <v>123</v>
      </c>
      <c r="G1806" s="220"/>
      <c r="H1806" s="244">
        <v>16000</v>
      </c>
      <c r="I1806" s="244"/>
      <c r="J1806" s="244"/>
      <c r="K1806" s="244">
        <f t="shared" si="198"/>
        <v>16000</v>
      </c>
    </row>
    <row r="1807" spans="1:11" ht="31.5" x14ac:dyDescent="0.2">
      <c r="A1807" s="362" t="s">
        <v>652</v>
      </c>
      <c r="B1807" s="419" t="s">
        <v>635</v>
      </c>
      <c r="C1807" s="420"/>
      <c r="D1807" s="420"/>
      <c r="E1807" s="421"/>
      <c r="F1807" s="234" t="s">
        <v>636</v>
      </c>
      <c r="G1807" s="207"/>
      <c r="H1807" s="151">
        <f>H1808</f>
        <v>69539000</v>
      </c>
      <c r="I1807" s="151">
        <f>I1808</f>
        <v>80000</v>
      </c>
      <c r="J1807" s="151">
        <f>J1808</f>
        <v>1692000</v>
      </c>
      <c r="K1807" s="151">
        <f t="shared" si="198"/>
        <v>71151000</v>
      </c>
    </row>
    <row r="1808" spans="1:11" ht="33.75" x14ac:dyDescent="0.2">
      <c r="A1808" s="359" t="s">
        <v>652</v>
      </c>
      <c r="B1808" s="312" t="s">
        <v>637</v>
      </c>
      <c r="C1808" s="312"/>
      <c r="D1808" s="312"/>
      <c r="E1808" s="313"/>
      <c r="F1808" s="310" t="s">
        <v>720</v>
      </c>
      <c r="G1808" s="311" t="s">
        <v>641</v>
      </c>
      <c r="H1808" s="298">
        <f>H1814+H1828+H1837+H1867+H1872+H1879+H1887+H1890+H1809+H1825+H1822+H1876</f>
        <v>69539000</v>
      </c>
      <c r="I1808" s="298">
        <f>I1814+I1828+I1837+I1867+I1872+I1879+I1887+I1890+I1809+I1825+I1822+I1876</f>
        <v>80000</v>
      </c>
      <c r="J1808" s="298">
        <f>J1814+J1828+J1837+J1867+J1872+J1879+J1887+J1890+J1809+J1825+J1822+J1876</f>
        <v>1692000</v>
      </c>
      <c r="K1808" s="298">
        <f t="shared" si="198"/>
        <v>71151000</v>
      </c>
    </row>
    <row r="1809" spans="1:11" x14ac:dyDescent="0.2">
      <c r="A1809" s="353" t="s">
        <v>652</v>
      </c>
      <c r="B1809" s="299" t="s">
        <v>637</v>
      </c>
      <c r="C1809" s="282">
        <v>31</v>
      </c>
      <c r="D1809" s="282"/>
      <c r="E1809" s="283">
        <v>31</v>
      </c>
      <c r="F1809" s="284"/>
      <c r="G1809" s="285"/>
      <c r="H1809" s="286">
        <f>H1810+H1812</f>
        <v>233000</v>
      </c>
      <c r="I1809" s="286">
        <f>I1810+I1812</f>
        <v>0</v>
      </c>
      <c r="J1809" s="286">
        <f>J1810+J1812</f>
        <v>0</v>
      </c>
      <c r="K1809" s="286">
        <f t="shared" si="198"/>
        <v>233000</v>
      </c>
    </row>
    <row r="1810" spans="1:11" x14ac:dyDescent="0.2">
      <c r="A1810" s="170" t="s">
        <v>652</v>
      </c>
      <c r="B1810" s="169" t="s">
        <v>637</v>
      </c>
      <c r="C1810" s="168">
        <v>31</v>
      </c>
      <c r="D1810" s="185"/>
      <c r="E1810" s="187">
        <v>311</v>
      </c>
      <c r="F1810" s="230"/>
      <c r="G1810" s="198"/>
      <c r="H1810" s="158">
        <f>H1811</f>
        <v>200000</v>
      </c>
      <c r="I1810" s="158">
        <f>I1811</f>
        <v>0</v>
      </c>
      <c r="J1810" s="158">
        <f>J1811</f>
        <v>0</v>
      </c>
      <c r="K1810" s="158">
        <f t="shared" si="198"/>
        <v>200000</v>
      </c>
    </row>
    <row r="1811" spans="1:11" ht="15" x14ac:dyDescent="0.2">
      <c r="A1811" s="172" t="s">
        <v>652</v>
      </c>
      <c r="B1811" s="145" t="s">
        <v>637</v>
      </c>
      <c r="C1811" s="144">
        <v>31</v>
      </c>
      <c r="D1811" s="146" t="s">
        <v>23</v>
      </c>
      <c r="E1811" s="188">
        <v>3111</v>
      </c>
      <c r="F1811" s="228" t="s">
        <v>19</v>
      </c>
      <c r="G1811" s="189"/>
      <c r="H1811" s="222">
        <v>200000</v>
      </c>
      <c r="I1811" s="222"/>
      <c r="J1811" s="222"/>
      <c r="K1811" s="222">
        <f t="shared" si="198"/>
        <v>200000</v>
      </c>
    </row>
    <row r="1812" spans="1:11" x14ac:dyDescent="0.2">
      <c r="A1812" s="170" t="s">
        <v>652</v>
      </c>
      <c r="B1812" s="169" t="s">
        <v>637</v>
      </c>
      <c r="C1812" s="168">
        <v>31</v>
      </c>
      <c r="D1812" s="185"/>
      <c r="E1812" s="187">
        <v>313</v>
      </c>
      <c r="F1812" s="230"/>
      <c r="G1812" s="198"/>
      <c r="H1812" s="158">
        <f>H1813</f>
        <v>33000</v>
      </c>
      <c r="I1812" s="158">
        <f>I1813</f>
        <v>0</v>
      </c>
      <c r="J1812" s="158">
        <f>J1813</f>
        <v>0</v>
      </c>
      <c r="K1812" s="158">
        <f t="shared" si="198"/>
        <v>33000</v>
      </c>
    </row>
    <row r="1813" spans="1:11" ht="15" x14ac:dyDescent="0.2">
      <c r="A1813" s="172" t="s">
        <v>652</v>
      </c>
      <c r="B1813" s="145" t="s">
        <v>637</v>
      </c>
      <c r="C1813" s="144">
        <v>31</v>
      </c>
      <c r="D1813" s="146" t="s">
        <v>23</v>
      </c>
      <c r="E1813" s="188">
        <v>3132</v>
      </c>
      <c r="F1813" s="228" t="s">
        <v>280</v>
      </c>
      <c r="G1813" s="189"/>
      <c r="H1813" s="222">
        <v>33000</v>
      </c>
      <c r="I1813" s="222"/>
      <c r="J1813" s="222"/>
      <c r="K1813" s="222">
        <f t="shared" si="198"/>
        <v>33000</v>
      </c>
    </row>
    <row r="1814" spans="1:11" x14ac:dyDescent="0.2">
      <c r="A1814" s="353" t="s">
        <v>652</v>
      </c>
      <c r="B1814" s="299" t="s">
        <v>637</v>
      </c>
      <c r="C1814" s="282">
        <v>31</v>
      </c>
      <c r="D1814" s="282"/>
      <c r="E1814" s="283">
        <v>32</v>
      </c>
      <c r="F1814" s="284"/>
      <c r="G1814" s="285"/>
      <c r="H1814" s="286">
        <f>H1815+H1817+H1819</f>
        <v>140000</v>
      </c>
      <c r="I1814" s="286">
        <f>I1815+I1817+I1819</f>
        <v>0</v>
      </c>
      <c r="J1814" s="286">
        <f>J1815+J1817+J1819</f>
        <v>0</v>
      </c>
      <c r="K1814" s="286">
        <f t="shared" si="198"/>
        <v>140000</v>
      </c>
    </row>
    <row r="1815" spans="1:11" x14ac:dyDescent="0.2">
      <c r="A1815" s="170" t="s">
        <v>652</v>
      </c>
      <c r="B1815" s="169" t="s">
        <v>637</v>
      </c>
      <c r="C1815" s="168">
        <v>31</v>
      </c>
      <c r="D1815" s="185"/>
      <c r="E1815" s="187">
        <v>321</v>
      </c>
      <c r="F1815" s="230"/>
      <c r="G1815" s="198"/>
      <c r="H1815" s="158">
        <f>H1816</f>
        <v>127000</v>
      </c>
      <c r="I1815" s="158">
        <f>I1816</f>
        <v>0</v>
      </c>
      <c r="J1815" s="158">
        <f>J1816</f>
        <v>0</v>
      </c>
      <c r="K1815" s="158">
        <f t="shared" si="198"/>
        <v>127000</v>
      </c>
    </row>
    <row r="1816" spans="1:11" ht="15" x14ac:dyDescent="0.2">
      <c r="A1816" s="172" t="s">
        <v>652</v>
      </c>
      <c r="B1816" s="145" t="s">
        <v>637</v>
      </c>
      <c r="C1816" s="144">
        <v>31</v>
      </c>
      <c r="D1816" s="146" t="s">
        <v>23</v>
      </c>
      <c r="E1816" s="188">
        <v>3211</v>
      </c>
      <c r="F1816" s="228" t="s">
        <v>110</v>
      </c>
      <c r="G1816" s="189"/>
      <c r="H1816" s="222">
        <v>127000</v>
      </c>
      <c r="I1816" s="222"/>
      <c r="J1816" s="222"/>
      <c r="K1816" s="222">
        <f t="shared" si="198"/>
        <v>127000</v>
      </c>
    </row>
    <row r="1817" spans="1:11" x14ac:dyDescent="0.2">
      <c r="A1817" s="170" t="s">
        <v>652</v>
      </c>
      <c r="B1817" s="169" t="s">
        <v>637</v>
      </c>
      <c r="C1817" s="168">
        <v>31</v>
      </c>
      <c r="D1817" s="185"/>
      <c r="E1817" s="187">
        <v>322</v>
      </c>
      <c r="F1817" s="230"/>
      <c r="G1817" s="198"/>
      <c r="H1817" s="158">
        <f>H1818</f>
        <v>10000</v>
      </c>
      <c r="I1817" s="158">
        <f>I1818</f>
        <v>0</v>
      </c>
      <c r="J1817" s="158">
        <f>J1818</f>
        <v>0</v>
      </c>
      <c r="K1817" s="158">
        <f t="shared" si="198"/>
        <v>10000</v>
      </c>
    </row>
    <row r="1818" spans="1:11" ht="15" x14ac:dyDescent="0.2">
      <c r="A1818" s="172" t="s">
        <v>652</v>
      </c>
      <c r="B1818" s="145" t="s">
        <v>637</v>
      </c>
      <c r="C1818" s="144">
        <v>31</v>
      </c>
      <c r="D1818" s="146" t="s">
        <v>23</v>
      </c>
      <c r="E1818" s="188">
        <v>3222</v>
      </c>
      <c r="F1818" s="228" t="s">
        <v>114</v>
      </c>
      <c r="G1818" s="189"/>
      <c r="H1818" s="222">
        <v>10000</v>
      </c>
      <c r="I1818" s="222"/>
      <c r="J1818" s="222"/>
      <c r="K1818" s="222">
        <f t="shared" si="198"/>
        <v>10000</v>
      </c>
    </row>
    <row r="1819" spans="1:11" x14ac:dyDescent="0.2">
      <c r="A1819" s="170" t="s">
        <v>652</v>
      </c>
      <c r="B1819" s="169" t="s">
        <v>637</v>
      </c>
      <c r="C1819" s="168">
        <v>31</v>
      </c>
      <c r="D1819" s="185"/>
      <c r="E1819" s="187">
        <v>323</v>
      </c>
      <c r="F1819" s="230"/>
      <c r="G1819" s="198"/>
      <c r="H1819" s="158">
        <f>SUM(H1820:H1821)</f>
        <v>3000</v>
      </c>
      <c r="I1819" s="158">
        <f>SUM(I1820:I1821)</f>
        <v>0</v>
      </c>
      <c r="J1819" s="158">
        <f>SUM(J1820:J1821)</f>
        <v>0</v>
      </c>
      <c r="K1819" s="158">
        <f t="shared" si="198"/>
        <v>3000</v>
      </c>
    </row>
    <row r="1820" spans="1:11" ht="15" x14ac:dyDescent="0.2">
      <c r="A1820" s="172" t="s">
        <v>652</v>
      </c>
      <c r="B1820" s="145" t="s">
        <v>637</v>
      </c>
      <c r="C1820" s="144">
        <v>31</v>
      </c>
      <c r="D1820" s="146" t="s">
        <v>23</v>
      </c>
      <c r="E1820" s="188">
        <v>3231</v>
      </c>
      <c r="F1820" s="228" t="s">
        <v>117</v>
      </c>
      <c r="G1820" s="189"/>
      <c r="H1820" s="222">
        <v>1000</v>
      </c>
      <c r="I1820" s="222"/>
      <c r="J1820" s="222"/>
      <c r="K1820" s="222">
        <f t="shared" si="198"/>
        <v>1000</v>
      </c>
    </row>
    <row r="1821" spans="1:11" ht="15" x14ac:dyDescent="0.2">
      <c r="A1821" s="172" t="s">
        <v>652</v>
      </c>
      <c r="B1821" s="145" t="s">
        <v>637</v>
      </c>
      <c r="C1821" s="144">
        <v>31</v>
      </c>
      <c r="D1821" s="146" t="s">
        <v>23</v>
      </c>
      <c r="E1821" s="188">
        <v>3236</v>
      </c>
      <c r="F1821" s="228" t="s">
        <v>121</v>
      </c>
      <c r="G1821" s="189"/>
      <c r="H1821" s="222">
        <v>2000</v>
      </c>
      <c r="I1821" s="222"/>
      <c r="J1821" s="222"/>
      <c r="K1821" s="222">
        <f t="shared" si="198"/>
        <v>2000</v>
      </c>
    </row>
    <row r="1822" spans="1:11" x14ac:dyDescent="0.2">
      <c r="A1822" s="353" t="s">
        <v>652</v>
      </c>
      <c r="B1822" s="299" t="s">
        <v>637</v>
      </c>
      <c r="C1822" s="282">
        <v>31</v>
      </c>
      <c r="D1822" s="282"/>
      <c r="E1822" s="283">
        <v>34</v>
      </c>
      <c r="F1822" s="284"/>
      <c r="G1822" s="285"/>
      <c r="H1822" s="286">
        <f t="shared" ref="H1822:J1823" si="199">H1823</f>
        <v>1000</v>
      </c>
      <c r="I1822" s="286">
        <f t="shared" si="199"/>
        <v>0</v>
      </c>
      <c r="J1822" s="286">
        <f t="shared" si="199"/>
        <v>0</v>
      </c>
      <c r="K1822" s="286">
        <f t="shared" si="198"/>
        <v>1000</v>
      </c>
    </row>
    <row r="1823" spans="1:11" x14ac:dyDescent="0.2">
      <c r="A1823" s="170" t="s">
        <v>652</v>
      </c>
      <c r="B1823" s="169" t="s">
        <v>637</v>
      </c>
      <c r="C1823" s="169">
        <v>31</v>
      </c>
      <c r="D1823" s="185"/>
      <c r="E1823" s="187">
        <v>343</v>
      </c>
      <c r="F1823" s="230"/>
      <c r="G1823" s="198"/>
      <c r="H1823" s="158">
        <f t="shared" si="199"/>
        <v>1000</v>
      </c>
      <c r="I1823" s="158">
        <f t="shared" si="199"/>
        <v>0</v>
      </c>
      <c r="J1823" s="158">
        <f t="shared" si="199"/>
        <v>0</v>
      </c>
      <c r="K1823" s="158">
        <f t="shared" si="198"/>
        <v>1000</v>
      </c>
    </row>
    <row r="1824" spans="1:11" ht="30" x14ac:dyDescent="0.2">
      <c r="A1824" s="172" t="s">
        <v>652</v>
      </c>
      <c r="B1824" s="145" t="s">
        <v>637</v>
      </c>
      <c r="C1824" s="145">
        <v>31</v>
      </c>
      <c r="D1824" s="146" t="s">
        <v>23</v>
      </c>
      <c r="E1824" s="188">
        <v>3432</v>
      </c>
      <c r="F1824" s="228" t="s">
        <v>639</v>
      </c>
      <c r="G1824" s="189"/>
      <c r="H1824" s="222">
        <v>1000</v>
      </c>
      <c r="I1824" s="222"/>
      <c r="J1824" s="222"/>
      <c r="K1824" s="222">
        <f t="shared" si="198"/>
        <v>1000</v>
      </c>
    </row>
    <row r="1825" spans="1:11" x14ac:dyDescent="0.2">
      <c r="A1825" s="353" t="s">
        <v>652</v>
      </c>
      <c r="B1825" s="299" t="s">
        <v>637</v>
      </c>
      <c r="C1825" s="282">
        <v>31</v>
      </c>
      <c r="D1825" s="282"/>
      <c r="E1825" s="283">
        <v>38</v>
      </c>
      <c r="F1825" s="284"/>
      <c r="G1825" s="285"/>
      <c r="H1825" s="286">
        <f t="shared" ref="H1825:J1826" si="200">H1826</f>
        <v>50000</v>
      </c>
      <c r="I1825" s="286">
        <f t="shared" si="200"/>
        <v>0</v>
      </c>
      <c r="J1825" s="286">
        <f t="shared" si="200"/>
        <v>0</v>
      </c>
      <c r="K1825" s="286">
        <f t="shared" si="198"/>
        <v>50000</v>
      </c>
    </row>
    <row r="1826" spans="1:11" x14ac:dyDescent="0.2">
      <c r="A1826" s="170" t="s">
        <v>652</v>
      </c>
      <c r="B1826" s="169" t="s">
        <v>637</v>
      </c>
      <c r="C1826" s="169">
        <v>31</v>
      </c>
      <c r="D1826" s="185"/>
      <c r="E1826" s="187">
        <v>381</v>
      </c>
      <c r="F1826" s="230"/>
      <c r="G1826" s="198"/>
      <c r="H1826" s="158">
        <f t="shared" si="200"/>
        <v>50000</v>
      </c>
      <c r="I1826" s="158">
        <f t="shared" si="200"/>
        <v>0</v>
      </c>
      <c r="J1826" s="158">
        <f t="shared" si="200"/>
        <v>0</v>
      </c>
      <c r="K1826" s="158">
        <f t="shared" si="198"/>
        <v>50000</v>
      </c>
    </row>
    <row r="1827" spans="1:11" ht="15" x14ac:dyDescent="0.2">
      <c r="A1827" s="172" t="s">
        <v>652</v>
      </c>
      <c r="B1827" s="145" t="s">
        <v>637</v>
      </c>
      <c r="C1827" s="145">
        <v>31</v>
      </c>
      <c r="D1827" s="146" t="s">
        <v>23</v>
      </c>
      <c r="E1827" s="188">
        <v>3811</v>
      </c>
      <c r="F1827" s="228" t="s">
        <v>141</v>
      </c>
      <c r="G1827" s="189"/>
      <c r="H1827" s="222">
        <v>50000</v>
      </c>
      <c r="I1827" s="222"/>
      <c r="J1827" s="222"/>
      <c r="K1827" s="222">
        <f t="shared" si="198"/>
        <v>50000</v>
      </c>
    </row>
    <row r="1828" spans="1:11" x14ac:dyDescent="0.2">
      <c r="A1828" s="353" t="s">
        <v>652</v>
      </c>
      <c r="B1828" s="299" t="s">
        <v>637</v>
      </c>
      <c r="C1828" s="282">
        <v>43</v>
      </c>
      <c r="D1828" s="282"/>
      <c r="E1828" s="283">
        <v>31</v>
      </c>
      <c r="F1828" s="284"/>
      <c r="G1828" s="285"/>
      <c r="H1828" s="286">
        <f>H1829+H1833+H1835</f>
        <v>30546000</v>
      </c>
      <c r="I1828" s="286">
        <f>I1829+I1833+I1835</f>
        <v>0</v>
      </c>
      <c r="J1828" s="286">
        <f>J1829+J1833+J1835</f>
        <v>0</v>
      </c>
      <c r="K1828" s="286">
        <f t="shared" si="198"/>
        <v>30546000</v>
      </c>
    </row>
    <row r="1829" spans="1:11" x14ac:dyDescent="0.2">
      <c r="A1829" s="170" t="s">
        <v>652</v>
      </c>
      <c r="B1829" s="169" t="s">
        <v>637</v>
      </c>
      <c r="C1829" s="169">
        <v>43</v>
      </c>
      <c r="D1829" s="185"/>
      <c r="E1829" s="187">
        <v>311</v>
      </c>
      <c r="F1829" s="230"/>
      <c r="G1829" s="198"/>
      <c r="H1829" s="158">
        <f>SUM(H1830:H1832)</f>
        <v>23600000</v>
      </c>
      <c r="I1829" s="158">
        <f>SUM(I1830:I1832)</f>
        <v>0</v>
      </c>
      <c r="J1829" s="158">
        <f>SUM(J1830:J1832)</f>
        <v>0</v>
      </c>
      <c r="K1829" s="158">
        <f t="shared" si="198"/>
        <v>23600000</v>
      </c>
    </row>
    <row r="1830" spans="1:11" ht="15" x14ac:dyDescent="0.2">
      <c r="A1830" s="172" t="s">
        <v>652</v>
      </c>
      <c r="B1830" s="145" t="s">
        <v>637</v>
      </c>
      <c r="C1830" s="145">
        <v>43</v>
      </c>
      <c r="D1830" s="146" t="s">
        <v>23</v>
      </c>
      <c r="E1830" s="188">
        <v>3111</v>
      </c>
      <c r="F1830" s="228" t="s">
        <v>19</v>
      </c>
      <c r="G1830" s="189"/>
      <c r="H1830" s="222">
        <v>23300000</v>
      </c>
      <c r="I1830" s="222"/>
      <c r="J1830" s="222"/>
      <c r="K1830" s="222">
        <f t="shared" si="198"/>
        <v>23300000</v>
      </c>
    </row>
    <row r="1831" spans="1:11" ht="15" x14ac:dyDescent="0.2">
      <c r="A1831" s="172" t="s">
        <v>652</v>
      </c>
      <c r="B1831" s="145" t="s">
        <v>637</v>
      </c>
      <c r="C1831" s="145">
        <v>43</v>
      </c>
      <c r="D1831" s="146" t="s">
        <v>23</v>
      </c>
      <c r="E1831" s="188">
        <v>3112</v>
      </c>
      <c r="F1831" s="228" t="s">
        <v>638</v>
      </c>
      <c r="G1831" s="189"/>
      <c r="H1831" s="222">
        <v>220000</v>
      </c>
      <c r="I1831" s="222"/>
      <c r="J1831" s="222"/>
      <c r="K1831" s="222">
        <f t="shared" si="198"/>
        <v>220000</v>
      </c>
    </row>
    <row r="1832" spans="1:11" ht="15" x14ac:dyDescent="0.2">
      <c r="A1832" s="172" t="s">
        <v>652</v>
      </c>
      <c r="B1832" s="145" t="s">
        <v>637</v>
      </c>
      <c r="C1832" s="145">
        <v>43</v>
      </c>
      <c r="D1832" s="146" t="s">
        <v>23</v>
      </c>
      <c r="E1832" s="188">
        <v>3113</v>
      </c>
      <c r="F1832" s="228" t="s">
        <v>20</v>
      </c>
      <c r="G1832" s="189"/>
      <c r="H1832" s="222">
        <v>80000</v>
      </c>
      <c r="I1832" s="222"/>
      <c r="J1832" s="222"/>
      <c r="K1832" s="222">
        <f t="shared" si="198"/>
        <v>80000</v>
      </c>
    </row>
    <row r="1833" spans="1:11" x14ac:dyDescent="0.2">
      <c r="A1833" s="170" t="s">
        <v>652</v>
      </c>
      <c r="B1833" s="169" t="s">
        <v>637</v>
      </c>
      <c r="C1833" s="169">
        <v>43</v>
      </c>
      <c r="D1833" s="185"/>
      <c r="E1833" s="187">
        <v>312</v>
      </c>
      <c r="F1833" s="230"/>
      <c r="G1833" s="198"/>
      <c r="H1833" s="158">
        <f>H1834</f>
        <v>2746000</v>
      </c>
      <c r="I1833" s="158">
        <f>I1834</f>
        <v>0</v>
      </c>
      <c r="J1833" s="158">
        <f>J1834</f>
        <v>0</v>
      </c>
      <c r="K1833" s="158">
        <f t="shared" si="198"/>
        <v>2746000</v>
      </c>
    </row>
    <row r="1834" spans="1:11" ht="15" x14ac:dyDescent="0.2">
      <c r="A1834" s="172" t="s">
        <v>652</v>
      </c>
      <c r="B1834" s="145" t="s">
        <v>637</v>
      </c>
      <c r="C1834" s="145">
        <v>43</v>
      </c>
      <c r="D1834" s="146" t="s">
        <v>23</v>
      </c>
      <c r="E1834" s="188">
        <v>3121</v>
      </c>
      <c r="F1834" s="228" t="s">
        <v>138</v>
      </c>
      <c r="G1834" s="189"/>
      <c r="H1834" s="222">
        <v>2746000</v>
      </c>
      <c r="I1834" s="222"/>
      <c r="J1834" s="222"/>
      <c r="K1834" s="222">
        <f t="shared" si="198"/>
        <v>2746000</v>
      </c>
    </row>
    <row r="1835" spans="1:11" x14ac:dyDescent="0.2">
      <c r="A1835" s="170" t="s">
        <v>652</v>
      </c>
      <c r="B1835" s="169" t="s">
        <v>637</v>
      </c>
      <c r="C1835" s="169">
        <v>43</v>
      </c>
      <c r="D1835" s="185"/>
      <c r="E1835" s="187">
        <v>313</v>
      </c>
      <c r="F1835" s="230"/>
      <c r="G1835" s="198"/>
      <c r="H1835" s="158">
        <f>SUM(H1836:H1836)</f>
        <v>4200000</v>
      </c>
      <c r="I1835" s="158">
        <f>SUM(I1836:I1836)</f>
        <v>0</v>
      </c>
      <c r="J1835" s="158">
        <f>SUM(J1836:J1836)</f>
        <v>0</v>
      </c>
      <c r="K1835" s="158">
        <f t="shared" si="198"/>
        <v>4200000</v>
      </c>
    </row>
    <row r="1836" spans="1:11" ht="15" x14ac:dyDescent="0.2">
      <c r="A1836" s="172" t="s">
        <v>652</v>
      </c>
      <c r="B1836" s="145" t="s">
        <v>637</v>
      </c>
      <c r="C1836" s="145">
        <v>43</v>
      </c>
      <c r="D1836" s="146" t="s">
        <v>23</v>
      </c>
      <c r="E1836" s="188">
        <v>3132</v>
      </c>
      <c r="F1836" s="228" t="s">
        <v>280</v>
      </c>
      <c r="G1836" s="189"/>
      <c r="H1836" s="222">
        <v>4200000</v>
      </c>
      <c r="I1836" s="222"/>
      <c r="J1836" s="222"/>
      <c r="K1836" s="222">
        <f t="shared" si="198"/>
        <v>4200000</v>
      </c>
    </row>
    <row r="1837" spans="1:11" x14ac:dyDescent="0.2">
      <c r="A1837" s="353" t="s">
        <v>652</v>
      </c>
      <c r="B1837" s="299" t="s">
        <v>637</v>
      </c>
      <c r="C1837" s="282">
        <v>43</v>
      </c>
      <c r="D1837" s="282"/>
      <c r="E1837" s="283">
        <v>32</v>
      </c>
      <c r="F1837" s="284"/>
      <c r="G1837" s="285"/>
      <c r="H1837" s="286">
        <f>H1838+H1842+H1848+H1858+H1860</f>
        <v>36752000</v>
      </c>
      <c r="I1837" s="286">
        <f>I1838+I1842+I1848+I1858+I1860</f>
        <v>80000</v>
      </c>
      <c r="J1837" s="286">
        <f>J1838+J1842+J1848+J1858+J1860</f>
        <v>1469500</v>
      </c>
      <c r="K1837" s="286">
        <f t="shared" si="198"/>
        <v>38141500</v>
      </c>
    </row>
    <row r="1838" spans="1:11" x14ac:dyDescent="0.2">
      <c r="A1838" s="170" t="s">
        <v>652</v>
      </c>
      <c r="B1838" s="169" t="s">
        <v>637</v>
      </c>
      <c r="C1838" s="169">
        <v>43</v>
      </c>
      <c r="D1838" s="185"/>
      <c r="E1838" s="187">
        <v>321</v>
      </c>
      <c r="F1838" s="230"/>
      <c r="G1838" s="198"/>
      <c r="H1838" s="158">
        <f>SUM(H1839:H1841)</f>
        <v>1906000</v>
      </c>
      <c r="I1838" s="158">
        <f>SUM(I1839:I1841)</f>
        <v>0</v>
      </c>
      <c r="J1838" s="158">
        <f>SUM(J1839:J1841)</f>
        <v>0</v>
      </c>
      <c r="K1838" s="158">
        <f t="shared" si="198"/>
        <v>1906000</v>
      </c>
    </row>
    <row r="1839" spans="1:11" ht="15" x14ac:dyDescent="0.2">
      <c r="A1839" s="172" t="s">
        <v>652</v>
      </c>
      <c r="B1839" s="145" t="s">
        <v>637</v>
      </c>
      <c r="C1839" s="145">
        <v>43</v>
      </c>
      <c r="D1839" s="146" t="s">
        <v>23</v>
      </c>
      <c r="E1839" s="188">
        <v>3211</v>
      </c>
      <c r="F1839" s="228" t="s">
        <v>110</v>
      </c>
      <c r="G1839" s="189"/>
      <c r="H1839" s="222">
        <v>815000</v>
      </c>
      <c r="I1839" s="222"/>
      <c r="J1839" s="222"/>
      <c r="K1839" s="222">
        <f t="shared" si="198"/>
        <v>815000</v>
      </c>
    </row>
    <row r="1840" spans="1:11" ht="30" x14ac:dyDescent="0.2">
      <c r="A1840" s="172" t="s">
        <v>652</v>
      </c>
      <c r="B1840" s="145" t="s">
        <v>637</v>
      </c>
      <c r="C1840" s="145">
        <v>43</v>
      </c>
      <c r="D1840" s="146" t="s">
        <v>23</v>
      </c>
      <c r="E1840" s="188">
        <v>3212</v>
      </c>
      <c r="F1840" s="228" t="s">
        <v>111</v>
      </c>
      <c r="G1840" s="189"/>
      <c r="H1840" s="222">
        <v>450000</v>
      </c>
      <c r="I1840" s="222"/>
      <c r="J1840" s="222"/>
      <c r="K1840" s="222">
        <f t="shared" si="198"/>
        <v>450000</v>
      </c>
    </row>
    <row r="1841" spans="1:11" ht="15" x14ac:dyDescent="0.2">
      <c r="A1841" s="172" t="s">
        <v>652</v>
      </c>
      <c r="B1841" s="145" t="s">
        <v>637</v>
      </c>
      <c r="C1841" s="145">
        <v>43</v>
      </c>
      <c r="D1841" s="146" t="s">
        <v>23</v>
      </c>
      <c r="E1841" s="188">
        <v>3213</v>
      </c>
      <c r="F1841" s="228" t="s">
        <v>112</v>
      </c>
      <c r="G1841" s="189"/>
      <c r="H1841" s="222">
        <v>641000</v>
      </c>
      <c r="I1841" s="222"/>
      <c r="J1841" s="222"/>
      <c r="K1841" s="222">
        <f t="shared" si="198"/>
        <v>641000</v>
      </c>
    </row>
    <row r="1842" spans="1:11" x14ac:dyDescent="0.2">
      <c r="A1842" s="170" t="s">
        <v>652</v>
      </c>
      <c r="B1842" s="169" t="s">
        <v>637</v>
      </c>
      <c r="C1842" s="169">
        <v>43</v>
      </c>
      <c r="D1842" s="185"/>
      <c r="E1842" s="187">
        <v>322</v>
      </c>
      <c r="F1842" s="230"/>
      <c r="G1842" s="198"/>
      <c r="H1842" s="158">
        <f>SUM(H1843:H1847)</f>
        <v>858000</v>
      </c>
      <c r="I1842" s="158">
        <f>SUM(I1843:I1847)</f>
        <v>0</v>
      </c>
      <c r="J1842" s="158">
        <f>SUM(J1843:J1847)</f>
        <v>307500</v>
      </c>
      <c r="K1842" s="158">
        <f t="shared" si="198"/>
        <v>1165500</v>
      </c>
    </row>
    <row r="1843" spans="1:11" ht="15" x14ac:dyDescent="0.2">
      <c r="A1843" s="172" t="s">
        <v>652</v>
      </c>
      <c r="B1843" s="145" t="s">
        <v>637</v>
      </c>
      <c r="C1843" s="145">
        <v>43</v>
      </c>
      <c r="D1843" s="146" t="s">
        <v>23</v>
      </c>
      <c r="E1843" s="188">
        <v>3221</v>
      </c>
      <c r="F1843" s="228" t="s">
        <v>146</v>
      </c>
      <c r="G1843" s="189"/>
      <c r="H1843" s="222">
        <v>413000</v>
      </c>
      <c r="I1843" s="222"/>
      <c r="J1843" s="222"/>
      <c r="K1843" s="222">
        <f t="shared" si="198"/>
        <v>413000</v>
      </c>
    </row>
    <row r="1844" spans="1:11" ht="15" x14ac:dyDescent="0.2">
      <c r="A1844" s="172" t="s">
        <v>652</v>
      </c>
      <c r="B1844" s="145" t="s">
        <v>637</v>
      </c>
      <c r="C1844" s="145">
        <v>43</v>
      </c>
      <c r="D1844" s="146" t="s">
        <v>23</v>
      </c>
      <c r="E1844" s="188">
        <v>3223</v>
      </c>
      <c r="F1844" s="228" t="s">
        <v>115</v>
      </c>
      <c r="G1844" s="189"/>
      <c r="H1844" s="222">
        <v>200000</v>
      </c>
      <c r="I1844" s="222"/>
      <c r="J1844" s="222">
        <v>225000</v>
      </c>
      <c r="K1844" s="222">
        <f t="shared" si="198"/>
        <v>425000</v>
      </c>
    </row>
    <row r="1845" spans="1:11" ht="30" x14ac:dyDescent="0.2">
      <c r="A1845" s="172" t="s">
        <v>652</v>
      </c>
      <c r="B1845" s="145" t="s">
        <v>637</v>
      </c>
      <c r="C1845" s="145">
        <v>43</v>
      </c>
      <c r="D1845" s="146" t="s">
        <v>23</v>
      </c>
      <c r="E1845" s="188">
        <v>3224</v>
      </c>
      <c r="F1845" s="226" t="s">
        <v>144</v>
      </c>
      <c r="G1845" s="164"/>
      <c r="H1845" s="222">
        <v>30000</v>
      </c>
      <c r="I1845" s="222"/>
      <c r="J1845" s="222"/>
      <c r="K1845" s="222">
        <f t="shared" si="198"/>
        <v>30000</v>
      </c>
    </row>
    <row r="1846" spans="1:11" ht="15" x14ac:dyDescent="0.2">
      <c r="A1846" s="172" t="s">
        <v>652</v>
      </c>
      <c r="B1846" s="145" t="s">
        <v>637</v>
      </c>
      <c r="C1846" s="145">
        <v>43</v>
      </c>
      <c r="D1846" s="146" t="s">
        <v>23</v>
      </c>
      <c r="E1846" s="188">
        <v>3225</v>
      </c>
      <c r="F1846" s="228" t="s">
        <v>151</v>
      </c>
      <c r="G1846" s="189"/>
      <c r="H1846" s="222">
        <v>30000</v>
      </c>
      <c r="I1846" s="222"/>
      <c r="J1846" s="222"/>
      <c r="K1846" s="222">
        <f t="shared" si="198"/>
        <v>30000</v>
      </c>
    </row>
    <row r="1847" spans="1:11" ht="15" x14ac:dyDescent="0.2">
      <c r="A1847" s="172" t="s">
        <v>652</v>
      </c>
      <c r="B1847" s="145" t="s">
        <v>637</v>
      </c>
      <c r="C1847" s="145">
        <v>43</v>
      </c>
      <c r="D1847" s="146" t="s">
        <v>23</v>
      </c>
      <c r="E1847" s="188">
        <v>3227</v>
      </c>
      <c r="F1847" s="226" t="s">
        <v>235</v>
      </c>
      <c r="G1847" s="164"/>
      <c r="H1847" s="222">
        <v>185000</v>
      </c>
      <c r="I1847" s="222"/>
      <c r="J1847" s="222">
        <v>82500</v>
      </c>
      <c r="K1847" s="222">
        <f t="shared" si="198"/>
        <v>267500</v>
      </c>
    </row>
    <row r="1848" spans="1:11" x14ac:dyDescent="0.2">
      <c r="A1848" s="170" t="s">
        <v>652</v>
      </c>
      <c r="B1848" s="169" t="s">
        <v>637</v>
      </c>
      <c r="C1848" s="169">
        <v>43</v>
      </c>
      <c r="D1848" s="185"/>
      <c r="E1848" s="187">
        <v>323</v>
      </c>
      <c r="F1848" s="230"/>
      <c r="G1848" s="198"/>
      <c r="H1848" s="158">
        <f>SUM(H1849:H1857)</f>
        <v>6892000</v>
      </c>
      <c r="I1848" s="158">
        <f>SUM(I1849:I1857)</f>
        <v>0</v>
      </c>
      <c r="J1848" s="158">
        <f>SUM(J1849:J1857)</f>
        <v>1160000</v>
      </c>
      <c r="K1848" s="158">
        <f t="shared" si="198"/>
        <v>8052000</v>
      </c>
    </row>
    <row r="1849" spans="1:11" ht="15" x14ac:dyDescent="0.2">
      <c r="A1849" s="172" t="s">
        <v>652</v>
      </c>
      <c r="B1849" s="145" t="s">
        <v>637</v>
      </c>
      <c r="C1849" s="145">
        <v>43</v>
      </c>
      <c r="D1849" s="146" t="s">
        <v>23</v>
      </c>
      <c r="E1849" s="188">
        <v>3231</v>
      </c>
      <c r="F1849" s="228" t="s">
        <v>117</v>
      </c>
      <c r="G1849" s="189"/>
      <c r="H1849" s="222">
        <v>315000</v>
      </c>
      <c r="I1849" s="222"/>
      <c r="J1849" s="222"/>
      <c r="K1849" s="222">
        <f t="shared" si="198"/>
        <v>315000</v>
      </c>
    </row>
    <row r="1850" spans="1:11" ht="15" x14ac:dyDescent="0.2">
      <c r="A1850" s="172" t="s">
        <v>652</v>
      </c>
      <c r="B1850" s="145" t="s">
        <v>637</v>
      </c>
      <c r="C1850" s="145">
        <v>43</v>
      </c>
      <c r="D1850" s="146" t="s">
        <v>23</v>
      </c>
      <c r="E1850" s="188">
        <v>3232</v>
      </c>
      <c r="F1850" s="228" t="s">
        <v>118</v>
      </c>
      <c r="G1850" s="189"/>
      <c r="H1850" s="222">
        <v>415000</v>
      </c>
      <c r="I1850" s="222"/>
      <c r="J1850" s="222">
        <v>10000</v>
      </c>
      <c r="K1850" s="222">
        <f t="shared" si="198"/>
        <v>425000</v>
      </c>
    </row>
    <row r="1851" spans="1:11" ht="15" x14ac:dyDescent="0.2">
      <c r="A1851" s="172" t="s">
        <v>652</v>
      </c>
      <c r="B1851" s="145" t="s">
        <v>637</v>
      </c>
      <c r="C1851" s="145">
        <v>43</v>
      </c>
      <c r="D1851" s="146" t="s">
        <v>23</v>
      </c>
      <c r="E1851" s="188">
        <v>3233</v>
      </c>
      <c r="F1851" s="228" t="s">
        <v>119</v>
      </c>
      <c r="G1851" s="189"/>
      <c r="H1851" s="222">
        <v>210000</v>
      </c>
      <c r="I1851" s="222"/>
      <c r="J1851" s="222"/>
      <c r="K1851" s="222">
        <f t="shared" si="198"/>
        <v>210000</v>
      </c>
    </row>
    <row r="1852" spans="1:11" ht="15" x14ac:dyDescent="0.2">
      <c r="A1852" s="172" t="s">
        <v>652</v>
      </c>
      <c r="B1852" s="145" t="s">
        <v>637</v>
      </c>
      <c r="C1852" s="145">
        <v>43</v>
      </c>
      <c r="D1852" s="146" t="s">
        <v>23</v>
      </c>
      <c r="E1852" s="188">
        <v>3234</v>
      </c>
      <c r="F1852" s="228" t="s">
        <v>120</v>
      </c>
      <c r="G1852" s="189"/>
      <c r="H1852" s="222">
        <v>26000</v>
      </c>
      <c r="I1852" s="222"/>
      <c r="J1852" s="222">
        <v>1150000</v>
      </c>
      <c r="K1852" s="222">
        <f t="shared" si="198"/>
        <v>1176000</v>
      </c>
    </row>
    <row r="1853" spans="1:11" ht="15" x14ac:dyDescent="0.2">
      <c r="A1853" s="172" t="s">
        <v>652</v>
      </c>
      <c r="B1853" s="145" t="s">
        <v>637</v>
      </c>
      <c r="C1853" s="145">
        <v>43</v>
      </c>
      <c r="D1853" s="146" t="s">
        <v>23</v>
      </c>
      <c r="E1853" s="188">
        <v>3235</v>
      </c>
      <c r="F1853" s="228" t="s">
        <v>42</v>
      </c>
      <c r="G1853" s="189"/>
      <c r="H1853" s="222">
        <v>4177000</v>
      </c>
      <c r="I1853" s="222"/>
      <c r="J1853" s="222"/>
      <c r="K1853" s="222">
        <f t="shared" si="198"/>
        <v>4177000</v>
      </c>
    </row>
    <row r="1854" spans="1:11" ht="15" x14ac:dyDescent="0.2">
      <c r="A1854" s="172" t="s">
        <v>652</v>
      </c>
      <c r="B1854" s="145" t="s">
        <v>637</v>
      </c>
      <c r="C1854" s="145">
        <v>43</v>
      </c>
      <c r="D1854" s="146" t="s">
        <v>23</v>
      </c>
      <c r="E1854" s="188">
        <v>3236</v>
      </c>
      <c r="F1854" s="228" t="s">
        <v>121</v>
      </c>
      <c r="G1854" s="189"/>
      <c r="H1854" s="222">
        <v>190000</v>
      </c>
      <c r="I1854" s="222"/>
      <c r="J1854" s="222"/>
      <c r="K1854" s="222">
        <f t="shared" si="198"/>
        <v>190000</v>
      </c>
    </row>
    <row r="1855" spans="1:11" ht="15" x14ac:dyDescent="0.2">
      <c r="A1855" s="172" t="s">
        <v>652</v>
      </c>
      <c r="B1855" s="145" t="s">
        <v>637</v>
      </c>
      <c r="C1855" s="145">
        <v>43</v>
      </c>
      <c r="D1855" s="146" t="s">
        <v>23</v>
      </c>
      <c r="E1855" s="188">
        <v>3237</v>
      </c>
      <c r="F1855" s="228" t="s">
        <v>36</v>
      </c>
      <c r="G1855" s="189"/>
      <c r="H1855" s="222">
        <v>405000</v>
      </c>
      <c r="I1855" s="222"/>
      <c r="J1855" s="222"/>
      <c r="K1855" s="222">
        <f t="shared" si="198"/>
        <v>405000</v>
      </c>
    </row>
    <row r="1856" spans="1:11" ht="15" x14ac:dyDescent="0.2">
      <c r="A1856" s="172" t="s">
        <v>652</v>
      </c>
      <c r="B1856" s="145" t="s">
        <v>637</v>
      </c>
      <c r="C1856" s="145">
        <v>43</v>
      </c>
      <c r="D1856" s="146" t="s">
        <v>23</v>
      </c>
      <c r="E1856" s="188">
        <v>3238</v>
      </c>
      <c r="F1856" s="228" t="s">
        <v>122</v>
      </c>
      <c r="G1856" s="189"/>
      <c r="H1856" s="222">
        <v>755000</v>
      </c>
      <c r="I1856" s="222"/>
      <c r="J1856" s="222"/>
      <c r="K1856" s="222">
        <f t="shared" si="198"/>
        <v>755000</v>
      </c>
    </row>
    <row r="1857" spans="1:11" ht="15" x14ac:dyDescent="0.2">
      <c r="A1857" s="172" t="s">
        <v>652</v>
      </c>
      <c r="B1857" s="145" t="s">
        <v>637</v>
      </c>
      <c r="C1857" s="145">
        <v>43</v>
      </c>
      <c r="D1857" s="146" t="s">
        <v>23</v>
      </c>
      <c r="E1857" s="188">
        <v>3239</v>
      </c>
      <c r="F1857" s="228" t="s">
        <v>41</v>
      </c>
      <c r="G1857" s="189"/>
      <c r="H1857" s="222">
        <v>399000</v>
      </c>
      <c r="I1857" s="222"/>
      <c r="J1857" s="222"/>
      <c r="K1857" s="222">
        <f t="shared" si="198"/>
        <v>399000</v>
      </c>
    </row>
    <row r="1858" spans="1:11" x14ac:dyDescent="0.2">
      <c r="A1858" s="170" t="s">
        <v>652</v>
      </c>
      <c r="B1858" s="169" t="s">
        <v>637</v>
      </c>
      <c r="C1858" s="169">
        <v>43</v>
      </c>
      <c r="D1858" s="185"/>
      <c r="E1858" s="187">
        <v>324</v>
      </c>
      <c r="F1858" s="230"/>
      <c r="G1858" s="198"/>
      <c r="H1858" s="158">
        <f>H1859</f>
        <v>26000</v>
      </c>
      <c r="I1858" s="158">
        <f>I1859</f>
        <v>0</v>
      </c>
      <c r="J1858" s="158">
        <f>J1859</f>
        <v>0</v>
      </c>
      <c r="K1858" s="158">
        <f t="shared" si="198"/>
        <v>26000</v>
      </c>
    </row>
    <row r="1859" spans="1:11" ht="30" x14ac:dyDescent="0.2">
      <c r="A1859" s="172" t="s">
        <v>652</v>
      </c>
      <c r="B1859" s="145" t="s">
        <v>637</v>
      </c>
      <c r="C1859" s="145">
        <v>43</v>
      </c>
      <c r="D1859" s="146" t="s">
        <v>23</v>
      </c>
      <c r="E1859" s="188">
        <v>3241</v>
      </c>
      <c r="F1859" s="228" t="s">
        <v>238</v>
      </c>
      <c r="G1859" s="189"/>
      <c r="H1859" s="222">
        <v>26000</v>
      </c>
      <c r="I1859" s="222"/>
      <c r="J1859" s="222"/>
      <c r="K1859" s="222">
        <f t="shared" si="198"/>
        <v>26000</v>
      </c>
    </row>
    <row r="1860" spans="1:11" x14ac:dyDescent="0.2">
      <c r="A1860" s="170" t="s">
        <v>652</v>
      </c>
      <c r="B1860" s="169" t="s">
        <v>637</v>
      </c>
      <c r="C1860" s="169">
        <v>43</v>
      </c>
      <c r="D1860" s="185"/>
      <c r="E1860" s="187">
        <v>329</v>
      </c>
      <c r="F1860" s="230"/>
      <c r="G1860" s="198"/>
      <c r="H1860" s="158">
        <f>SUM(H1861:H1866)</f>
        <v>27070000</v>
      </c>
      <c r="I1860" s="158">
        <f>SUM(I1861:I1866)</f>
        <v>80000</v>
      </c>
      <c r="J1860" s="158">
        <f>SUM(J1861:J1866)</f>
        <v>2000</v>
      </c>
      <c r="K1860" s="158">
        <f t="shared" si="198"/>
        <v>26992000</v>
      </c>
    </row>
    <row r="1861" spans="1:11" ht="30" x14ac:dyDescent="0.2">
      <c r="A1861" s="172" t="s">
        <v>652</v>
      </c>
      <c r="B1861" s="145" t="s">
        <v>637</v>
      </c>
      <c r="C1861" s="145">
        <v>43</v>
      </c>
      <c r="D1861" s="146" t="s">
        <v>23</v>
      </c>
      <c r="E1861" s="188">
        <v>3291</v>
      </c>
      <c r="F1861" s="228" t="s">
        <v>152</v>
      </c>
      <c r="G1861" s="189"/>
      <c r="H1861" s="222">
        <v>310000</v>
      </c>
      <c r="I1861" s="222">
        <v>80000</v>
      </c>
      <c r="J1861" s="222"/>
      <c r="K1861" s="222">
        <f t="shared" si="198"/>
        <v>230000</v>
      </c>
    </row>
    <row r="1862" spans="1:11" ht="15" x14ac:dyDescent="0.2">
      <c r="A1862" s="172" t="s">
        <v>652</v>
      </c>
      <c r="B1862" s="145" t="s">
        <v>637</v>
      </c>
      <c r="C1862" s="145">
        <v>43</v>
      </c>
      <c r="D1862" s="146" t="s">
        <v>23</v>
      </c>
      <c r="E1862" s="188">
        <v>3292</v>
      </c>
      <c r="F1862" s="228" t="s">
        <v>123</v>
      </c>
      <c r="G1862" s="189"/>
      <c r="H1862" s="222">
        <v>469000</v>
      </c>
      <c r="I1862" s="222"/>
      <c r="J1862" s="222"/>
      <c r="K1862" s="222">
        <f t="shared" si="198"/>
        <v>469000</v>
      </c>
    </row>
    <row r="1863" spans="1:11" ht="15" x14ac:dyDescent="0.2">
      <c r="A1863" s="172" t="s">
        <v>652</v>
      </c>
      <c r="B1863" s="145" t="s">
        <v>637</v>
      </c>
      <c r="C1863" s="145">
        <v>43</v>
      </c>
      <c r="D1863" s="146" t="s">
        <v>23</v>
      </c>
      <c r="E1863" s="188">
        <v>3293</v>
      </c>
      <c r="F1863" s="228" t="s">
        <v>124</v>
      </c>
      <c r="G1863" s="189"/>
      <c r="H1863" s="222">
        <v>150000</v>
      </c>
      <c r="I1863" s="222"/>
      <c r="J1863" s="222"/>
      <c r="K1863" s="222">
        <f t="shared" si="198"/>
        <v>150000</v>
      </c>
    </row>
    <row r="1864" spans="1:11" ht="15" x14ac:dyDescent="0.2">
      <c r="A1864" s="172" t="s">
        <v>652</v>
      </c>
      <c r="B1864" s="145" t="s">
        <v>637</v>
      </c>
      <c r="C1864" s="145">
        <v>43</v>
      </c>
      <c r="D1864" s="146" t="s">
        <v>23</v>
      </c>
      <c r="E1864" s="188">
        <v>3294</v>
      </c>
      <c r="F1864" s="228" t="s">
        <v>611</v>
      </c>
      <c r="G1864" s="189"/>
      <c r="H1864" s="222">
        <v>26002000</v>
      </c>
      <c r="I1864" s="222"/>
      <c r="J1864" s="222">
        <v>2000</v>
      </c>
      <c r="K1864" s="222">
        <f t="shared" si="198"/>
        <v>26004000</v>
      </c>
    </row>
    <row r="1865" spans="1:11" ht="15" x14ac:dyDescent="0.2">
      <c r="A1865" s="172" t="s">
        <v>652</v>
      </c>
      <c r="B1865" s="145" t="s">
        <v>637</v>
      </c>
      <c r="C1865" s="145">
        <v>43</v>
      </c>
      <c r="D1865" s="146" t="s">
        <v>23</v>
      </c>
      <c r="E1865" s="188">
        <v>3295</v>
      </c>
      <c r="F1865" s="226" t="s">
        <v>237</v>
      </c>
      <c r="G1865" s="164"/>
      <c r="H1865" s="222">
        <v>99000</v>
      </c>
      <c r="I1865" s="222"/>
      <c r="J1865" s="222"/>
      <c r="K1865" s="222">
        <f t="shared" si="198"/>
        <v>99000</v>
      </c>
    </row>
    <row r="1866" spans="1:11" ht="15" x14ac:dyDescent="0.2">
      <c r="A1866" s="172" t="s">
        <v>652</v>
      </c>
      <c r="B1866" s="145" t="s">
        <v>637</v>
      </c>
      <c r="C1866" s="145">
        <v>43</v>
      </c>
      <c r="D1866" s="146" t="s">
        <v>23</v>
      </c>
      <c r="E1866" s="188">
        <v>3299</v>
      </c>
      <c r="F1866" s="228" t="s">
        <v>125</v>
      </c>
      <c r="G1866" s="189"/>
      <c r="H1866" s="222">
        <v>40000</v>
      </c>
      <c r="I1866" s="222"/>
      <c r="J1866" s="222"/>
      <c r="K1866" s="222">
        <f t="shared" si="198"/>
        <v>40000</v>
      </c>
    </row>
    <row r="1867" spans="1:11" x14ac:dyDescent="0.2">
      <c r="A1867" s="353" t="s">
        <v>652</v>
      </c>
      <c r="B1867" s="299" t="s">
        <v>637</v>
      </c>
      <c r="C1867" s="282">
        <v>43</v>
      </c>
      <c r="D1867" s="282"/>
      <c r="E1867" s="283">
        <v>34</v>
      </c>
      <c r="F1867" s="284"/>
      <c r="G1867" s="285"/>
      <c r="H1867" s="286">
        <f>H1868</f>
        <v>478000</v>
      </c>
      <c r="I1867" s="286">
        <f>I1868</f>
        <v>0</v>
      </c>
      <c r="J1867" s="286">
        <f>J1868</f>
        <v>110000</v>
      </c>
      <c r="K1867" s="286">
        <f t="shared" ref="K1867:K1930" si="201">H1867-I1867+J1867</f>
        <v>588000</v>
      </c>
    </row>
    <row r="1868" spans="1:11" x14ac:dyDescent="0.2">
      <c r="A1868" s="170" t="s">
        <v>652</v>
      </c>
      <c r="B1868" s="169" t="s">
        <v>637</v>
      </c>
      <c r="C1868" s="169">
        <v>43</v>
      </c>
      <c r="D1868" s="185"/>
      <c r="E1868" s="187">
        <v>343</v>
      </c>
      <c r="F1868" s="230"/>
      <c r="G1868" s="198"/>
      <c r="H1868" s="158">
        <f>SUM(H1869:H1871)</f>
        <v>478000</v>
      </c>
      <c r="I1868" s="158">
        <f>SUM(I1869:I1871)</f>
        <v>0</v>
      </c>
      <c r="J1868" s="158">
        <f>SUM(J1869:J1871)</f>
        <v>110000</v>
      </c>
      <c r="K1868" s="158">
        <f t="shared" si="201"/>
        <v>588000</v>
      </c>
    </row>
    <row r="1869" spans="1:11" ht="15" x14ac:dyDescent="0.2">
      <c r="A1869" s="172" t="s">
        <v>652</v>
      </c>
      <c r="B1869" s="145" t="s">
        <v>637</v>
      </c>
      <c r="C1869" s="145">
        <v>43</v>
      </c>
      <c r="D1869" s="146" t="s">
        <v>23</v>
      </c>
      <c r="E1869" s="188">
        <v>3431</v>
      </c>
      <c r="F1869" s="228" t="s">
        <v>153</v>
      </c>
      <c r="G1869" s="189"/>
      <c r="H1869" s="222">
        <v>36000</v>
      </c>
      <c r="I1869" s="222"/>
      <c r="J1869" s="222"/>
      <c r="K1869" s="222">
        <f t="shared" si="201"/>
        <v>36000</v>
      </c>
    </row>
    <row r="1870" spans="1:11" ht="30" x14ac:dyDescent="0.2">
      <c r="A1870" s="172" t="s">
        <v>652</v>
      </c>
      <c r="B1870" s="145" t="s">
        <v>637</v>
      </c>
      <c r="C1870" s="145">
        <v>43</v>
      </c>
      <c r="D1870" s="146" t="s">
        <v>23</v>
      </c>
      <c r="E1870" s="188">
        <v>3432</v>
      </c>
      <c r="F1870" s="228" t="s">
        <v>639</v>
      </c>
      <c r="G1870" s="189"/>
      <c r="H1870" s="222">
        <v>440000</v>
      </c>
      <c r="I1870" s="222"/>
      <c r="J1870" s="222"/>
      <c r="K1870" s="222">
        <f t="shared" si="201"/>
        <v>440000</v>
      </c>
    </row>
    <row r="1871" spans="1:11" ht="15" x14ac:dyDescent="0.2">
      <c r="A1871" s="172" t="s">
        <v>652</v>
      </c>
      <c r="B1871" s="145" t="s">
        <v>637</v>
      </c>
      <c r="C1871" s="145">
        <v>43</v>
      </c>
      <c r="D1871" s="146" t="s">
        <v>23</v>
      </c>
      <c r="E1871" s="188">
        <v>3433</v>
      </c>
      <c r="F1871" s="228" t="s">
        <v>126</v>
      </c>
      <c r="G1871" s="189"/>
      <c r="H1871" s="222">
        <v>2000</v>
      </c>
      <c r="I1871" s="222"/>
      <c r="J1871" s="222">
        <v>110000</v>
      </c>
      <c r="K1871" s="222">
        <f t="shared" si="201"/>
        <v>112000</v>
      </c>
    </row>
    <row r="1872" spans="1:11" x14ac:dyDescent="0.2">
      <c r="A1872" s="353" t="s">
        <v>652</v>
      </c>
      <c r="B1872" s="299" t="s">
        <v>637</v>
      </c>
      <c r="C1872" s="282">
        <v>43</v>
      </c>
      <c r="D1872" s="282"/>
      <c r="E1872" s="283">
        <v>38</v>
      </c>
      <c r="F1872" s="284"/>
      <c r="G1872" s="285"/>
      <c r="H1872" s="286">
        <f>H1873</f>
        <v>3000</v>
      </c>
      <c r="I1872" s="286">
        <f>I1873</f>
        <v>0</v>
      </c>
      <c r="J1872" s="286">
        <f>J1873</f>
        <v>0</v>
      </c>
      <c r="K1872" s="286">
        <f t="shared" si="201"/>
        <v>3000</v>
      </c>
    </row>
    <row r="1873" spans="1:11" x14ac:dyDescent="0.2">
      <c r="A1873" s="170" t="s">
        <v>652</v>
      </c>
      <c r="B1873" s="169" t="s">
        <v>637</v>
      </c>
      <c r="C1873" s="169">
        <v>43</v>
      </c>
      <c r="D1873" s="185"/>
      <c r="E1873" s="187">
        <v>383</v>
      </c>
      <c r="F1873" s="230"/>
      <c r="G1873" s="198"/>
      <c r="H1873" s="158">
        <f>SUM(H1874:H1875)</f>
        <v>3000</v>
      </c>
      <c r="I1873" s="158">
        <f>SUM(I1874:I1875)</f>
        <v>0</v>
      </c>
      <c r="J1873" s="158">
        <f>SUM(J1874:J1875)</f>
        <v>0</v>
      </c>
      <c r="K1873" s="158">
        <f t="shared" si="201"/>
        <v>3000</v>
      </c>
    </row>
    <row r="1874" spans="1:11" ht="15" x14ac:dyDescent="0.2">
      <c r="A1874" s="172" t="s">
        <v>652</v>
      </c>
      <c r="B1874" s="145" t="s">
        <v>637</v>
      </c>
      <c r="C1874" s="145">
        <v>43</v>
      </c>
      <c r="D1874" s="146" t="s">
        <v>23</v>
      </c>
      <c r="E1874" s="188">
        <v>3831</v>
      </c>
      <c r="F1874" s="228" t="s">
        <v>295</v>
      </c>
      <c r="G1874" s="189"/>
      <c r="H1874" s="222">
        <v>2000</v>
      </c>
      <c r="I1874" s="222"/>
      <c r="J1874" s="222"/>
      <c r="K1874" s="222">
        <f t="shared" si="201"/>
        <v>2000</v>
      </c>
    </row>
    <row r="1875" spans="1:11" ht="15" x14ac:dyDescent="0.2">
      <c r="A1875" s="172" t="s">
        <v>652</v>
      </c>
      <c r="B1875" s="145" t="s">
        <v>637</v>
      </c>
      <c r="C1875" s="145">
        <v>43</v>
      </c>
      <c r="D1875" s="146" t="s">
        <v>23</v>
      </c>
      <c r="E1875" s="188">
        <v>3834</v>
      </c>
      <c r="F1875" s="228" t="s">
        <v>777</v>
      </c>
      <c r="G1875" s="189"/>
      <c r="H1875" s="222">
        <v>1000</v>
      </c>
      <c r="I1875" s="222"/>
      <c r="J1875" s="222"/>
      <c r="K1875" s="222">
        <f t="shared" si="201"/>
        <v>1000</v>
      </c>
    </row>
    <row r="1876" spans="1:11" x14ac:dyDescent="0.2">
      <c r="A1876" s="353" t="s">
        <v>652</v>
      </c>
      <c r="B1876" s="299" t="s">
        <v>637</v>
      </c>
      <c r="C1876" s="282">
        <v>43</v>
      </c>
      <c r="D1876" s="282"/>
      <c r="E1876" s="283">
        <v>41</v>
      </c>
      <c r="F1876" s="284"/>
      <c r="G1876" s="285"/>
      <c r="H1876" s="286">
        <f t="shared" ref="H1876:J1877" si="202">H1877</f>
        <v>25000</v>
      </c>
      <c r="I1876" s="286">
        <f t="shared" si="202"/>
        <v>0</v>
      </c>
      <c r="J1876" s="286">
        <f t="shared" si="202"/>
        <v>0</v>
      </c>
      <c r="K1876" s="286">
        <f t="shared" si="201"/>
        <v>25000</v>
      </c>
    </row>
    <row r="1877" spans="1:11" x14ac:dyDescent="0.2">
      <c r="A1877" s="170" t="s">
        <v>652</v>
      </c>
      <c r="B1877" s="169" t="s">
        <v>637</v>
      </c>
      <c r="C1877" s="169">
        <v>43</v>
      </c>
      <c r="D1877" s="185"/>
      <c r="E1877" s="187">
        <v>412</v>
      </c>
      <c r="F1877" s="230"/>
      <c r="G1877" s="198"/>
      <c r="H1877" s="158">
        <f t="shared" si="202"/>
        <v>25000</v>
      </c>
      <c r="I1877" s="158">
        <f t="shared" si="202"/>
        <v>0</v>
      </c>
      <c r="J1877" s="158">
        <f t="shared" si="202"/>
        <v>0</v>
      </c>
      <c r="K1877" s="158">
        <f t="shared" si="201"/>
        <v>25000</v>
      </c>
    </row>
    <row r="1878" spans="1:11" ht="15" x14ac:dyDescent="0.2">
      <c r="A1878" s="172" t="s">
        <v>652</v>
      </c>
      <c r="B1878" s="145" t="s">
        <v>637</v>
      </c>
      <c r="C1878" s="145">
        <v>43</v>
      </c>
      <c r="D1878" s="146" t="s">
        <v>23</v>
      </c>
      <c r="E1878" s="188">
        <v>4124</v>
      </c>
      <c r="F1878" s="228" t="s">
        <v>741</v>
      </c>
      <c r="G1878" s="189"/>
      <c r="H1878" s="222">
        <v>25000</v>
      </c>
      <c r="I1878" s="222"/>
      <c r="J1878" s="222"/>
      <c r="K1878" s="222">
        <f t="shared" si="201"/>
        <v>25000</v>
      </c>
    </row>
    <row r="1879" spans="1:11" x14ac:dyDescent="0.2">
      <c r="A1879" s="353" t="s">
        <v>652</v>
      </c>
      <c r="B1879" s="299" t="s">
        <v>637</v>
      </c>
      <c r="C1879" s="282">
        <v>43</v>
      </c>
      <c r="D1879" s="282"/>
      <c r="E1879" s="283">
        <v>42</v>
      </c>
      <c r="F1879" s="284"/>
      <c r="G1879" s="285"/>
      <c r="H1879" s="286">
        <f>H1880+H1885</f>
        <v>1136000</v>
      </c>
      <c r="I1879" s="286">
        <f>I1880+I1885</f>
        <v>0</v>
      </c>
      <c r="J1879" s="286">
        <f>J1880+J1885</f>
        <v>112500</v>
      </c>
      <c r="K1879" s="286">
        <f t="shared" si="201"/>
        <v>1248500</v>
      </c>
    </row>
    <row r="1880" spans="1:11" x14ac:dyDescent="0.2">
      <c r="A1880" s="170" t="s">
        <v>652</v>
      </c>
      <c r="B1880" s="169" t="s">
        <v>637</v>
      </c>
      <c r="C1880" s="169">
        <v>43</v>
      </c>
      <c r="D1880" s="185"/>
      <c r="E1880" s="187">
        <v>422</v>
      </c>
      <c r="F1880" s="230"/>
      <c r="G1880" s="198"/>
      <c r="H1880" s="158">
        <f>SUM(H1881:H1884)</f>
        <v>586000</v>
      </c>
      <c r="I1880" s="158">
        <f>SUM(I1881:I1884)</f>
        <v>0</v>
      </c>
      <c r="J1880" s="158">
        <f>SUM(J1881:J1884)</f>
        <v>0</v>
      </c>
      <c r="K1880" s="158">
        <f t="shared" si="201"/>
        <v>586000</v>
      </c>
    </row>
    <row r="1881" spans="1:11" ht="15" x14ac:dyDescent="0.2">
      <c r="A1881" s="172" t="s">
        <v>652</v>
      </c>
      <c r="B1881" s="145" t="s">
        <v>637</v>
      </c>
      <c r="C1881" s="145">
        <v>43</v>
      </c>
      <c r="D1881" s="146" t="s">
        <v>23</v>
      </c>
      <c r="E1881" s="188">
        <v>4221</v>
      </c>
      <c r="F1881" s="228" t="s">
        <v>129</v>
      </c>
      <c r="G1881" s="189"/>
      <c r="H1881" s="222">
        <v>461000</v>
      </c>
      <c r="I1881" s="222"/>
      <c r="J1881" s="222"/>
      <c r="K1881" s="222">
        <f t="shared" si="201"/>
        <v>461000</v>
      </c>
    </row>
    <row r="1882" spans="1:11" ht="15" x14ac:dyDescent="0.2">
      <c r="A1882" s="172" t="s">
        <v>652</v>
      </c>
      <c r="B1882" s="145" t="s">
        <v>637</v>
      </c>
      <c r="C1882" s="145">
        <v>43</v>
      </c>
      <c r="D1882" s="146" t="s">
        <v>23</v>
      </c>
      <c r="E1882" s="188">
        <v>4222</v>
      </c>
      <c r="F1882" s="228" t="s">
        <v>130</v>
      </c>
      <c r="G1882" s="189"/>
      <c r="H1882" s="222">
        <v>110000</v>
      </c>
      <c r="I1882" s="222"/>
      <c r="J1882" s="222"/>
      <c r="K1882" s="222">
        <f t="shared" si="201"/>
        <v>110000</v>
      </c>
    </row>
    <row r="1883" spans="1:11" ht="15" x14ac:dyDescent="0.2">
      <c r="A1883" s="172" t="s">
        <v>652</v>
      </c>
      <c r="B1883" s="145" t="s">
        <v>637</v>
      </c>
      <c r="C1883" s="145">
        <v>43</v>
      </c>
      <c r="D1883" s="146" t="s">
        <v>23</v>
      </c>
      <c r="E1883" s="188">
        <v>4223</v>
      </c>
      <c r="F1883" s="228" t="s">
        <v>131</v>
      </c>
      <c r="G1883" s="189"/>
      <c r="H1883" s="222">
        <v>10000</v>
      </c>
      <c r="I1883" s="222"/>
      <c r="J1883" s="222"/>
      <c r="K1883" s="222">
        <f t="shared" si="201"/>
        <v>10000</v>
      </c>
    </row>
    <row r="1884" spans="1:11" x14ac:dyDescent="0.2">
      <c r="A1884" s="250" t="s">
        <v>652</v>
      </c>
      <c r="B1884" s="368" t="s">
        <v>637</v>
      </c>
      <c r="C1884" s="368">
        <v>43</v>
      </c>
      <c r="D1884" s="369" t="s">
        <v>23</v>
      </c>
      <c r="E1884" s="364">
        <v>4227</v>
      </c>
      <c r="F1884" s="232" t="s">
        <v>132</v>
      </c>
      <c r="G1884" s="205"/>
      <c r="H1884" s="222">
        <v>5000</v>
      </c>
      <c r="I1884" s="222"/>
      <c r="J1884" s="222"/>
      <c r="K1884" s="222">
        <f t="shared" si="201"/>
        <v>5000</v>
      </c>
    </row>
    <row r="1885" spans="1:11" x14ac:dyDescent="0.2">
      <c r="A1885" s="170" t="s">
        <v>652</v>
      </c>
      <c r="B1885" s="169" t="s">
        <v>637</v>
      </c>
      <c r="C1885" s="169">
        <v>43</v>
      </c>
      <c r="D1885" s="185"/>
      <c r="E1885" s="187">
        <v>426</v>
      </c>
      <c r="F1885" s="230"/>
      <c r="G1885" s="198"/>
      <c r="H1885" s="158">
        <f>SUM(H1886:H1886)</f>
        <v>550000</v>
      </c>
      <c r="I1885" s="158">
        <f>SUM(I1886:I1886)</f>
        <v>0</v>
      </c>
      <c r="J1885" s="158">
        <f>SUM(J1886:J1886)</f>
        <v>112500</v>
      </c>
      <c r="K1885" s="158">
        <f t="shared" si="201"/>
        <v>662500</v>
      </c>
    </row>
    <row r="1886" spans="1:11" ht="15" x14ac:dyDescent="0.2">
      <c r="A1886" s="172" t="s">
        <v>652</v>
      </c>
      <c r="B1886" s="145" t="s">
        <v>637</v>
      </c>
      <c r="C1886" s="145">
        <v>43</v>
      </c>
      <c r="D1886" s="146" t="s">
        <v>23</v>
      </c>
      <c r="E1886" s="188">
        <v>4262</v>
      </c>
      <c r="F1886" s="228" t="s">
        <v>135</v>
      </c>
      <c r="G1886" s="189"/>
      <c r="H1886" s="222">
        <v>550000</v>
      </c>
      <c r="I1886" s="222"/>
      <c r="J1886" s="222">
        <v>112500</v>
      </c>
      <c r="K1886" s="222">
        <f t="shared" si="201"/>
        <v>662500</v>
      </c>
    </row>
    <row r="1887" spans="1:11" x14ac:dyDescent="0.2">
      <c r="A1887" s="353" t="s">
        <v>652</v>
      </c>
      <c r="B1887" s="299" t="s">
        <v>637</v>
      </c>
      <c r="C1887" s="282">
        <v>43</v>
      </c>
      <c r="D1887" s="282"/>
      <c r="E1887" s="283">
        <v>45</v>
      </c>
      <c r="F1887" s="284"/>
      <c r="G1887" s="285"/>
      <c r="H1887" s="286">
        <f t="shared" ref="H1887:J1888" si="203">H1888</f>
        <v>150000</v>
      </c>
      <c r="I1887" s="286">
        <f t="shared" si="203"/>
        <v>0</v>
      </c>
      <c r="J1887" s="286">
        <f t="shared" si="203"/>
        <v>0</v>
      </c>
      <c r="K1887" s="286">
        <f t="shared" si="201"/>
        <v>150000</v>
      </c>
    </row>
    <row r="1888" spans="1:11" x14ac:dyDescent="0.2">
      <c r="A1888" s="170" t="s">
        <v>652</v>
      </c>
      <c r="B1888" s="169" t="s">
        <v>637</v>
      </c>
      <c r="C1888" s="169">
        <v>43</v>
      </c>
      <c r="D1888" s="185"/>
      <c r="E1888" s="187">
        <v>451</v>
      </c>
      <c r="F1888" s="230"/>
      <c r="G1888" s="198"/>
      <c r="H1888" s="158">
        <f t="shared" si="203"/>
        <v>150000</v>
      </c>
      <c r="I1888" s="158">
        <f t="shared" si="203"/>
        <v>0</v>
      </c>
      <c r="J1888" s="158">
        <f t="shared" si="203"/>
        <v>0</v>
      </c>
      <c r="K1888" s="158">
        <f t="shared" si="201"/>
        <v>150000</v>
      </c>
    </row>
    <row r="1889" spans="1:11" ht="15" x14ac:dyDescent="0.2">
      <c r="A1889" s="172" t="s">
        <v>652</v>
      </c>
      <c r="B1889" s="145" t="s">
        <v>637</v>
      </c>
      <c r="C1889" s="145">
        <v>43</v>
      </c>
      <c r="D1889" s="146" t="s">
        <v>23</v>
      </c>
      <c r="E1889" s="188">
        <v>4511</v>
      </c>
      <c r="F1889" s="228" t="s">
        <v>136</v>
      </c>
      <c r="G1889" s="189"/>
      <c r="H1889" s="222">
        <v>150000</v>
      </c>
      <c r="I1889" s="222"/>
      <c r="J1889" s="222"/>
      <c r="K1889" s="222">
        <f t="shared" si="201"/>
        <v>150000</v>
      </c>
    </row>
    <row r="1890" spans="1:11" x14ac:dyDescent="0.2">
      <c r="A1890" s="353" t="s">
        <v>652</v>
      </c>
      <c r="B1890" s="299" t="s">
        <v>637</v>
      </c>
      <c r="C1890" s="282">
        <v>51</v>
      </c>
      <c r="D1890" s="282"/>
      <c r="E1890" s="283">
        <v>32</v>
      </c>
      <c r="F1890" s="284"/>
      <c r="G1890" s="285"/>
      <c r="H1890" s="286">
        <f t="shared" ref="H1890:J1891" si="204">H1891</f>
        <v>25000</v>
      </c>
      <c r="I1890" s="286">
        <f t="shared" si="204"/>
        <v>0</v>
      </c>
      <c r="J1890" s="286">
        <f t="shared" si="204"/>
        <v>0</v>
      </c>
      <c r="K1890" s="286">
        <f t="shared" si="201"/>
        <v>25000</v>
      </c>
    </row>
    <row r="1891" spans="1:11" x14ac:dyDescent="0.2">
      <c r="A1891" s="170" t="s">
        <v>652</v>
      </c>
      <c r="B1891" s="169" t="s">
        <v>637</v>
      </c>
      <c r="C1891" s="169">
        <v>51</v>
      </c>
      <c r="D1891" s="185"/>
      <c r="E1891" s="187">
        <v>321</v>
      </c>
      <c r="F1891" s="230"/>
      <c r="G1891" s="198"/>
      <c r="H1891" s="158">
        <f t="shared" si="204"/>
        <v>25000</v>
      </c>
      <c r="I1891" s="158">
        <f t="shared" si="204"/>
        <v>0</v>
      </c>
      <c r="J1891" s="158">
        <f t="shared" si="204"/>
        <v>0</v>
      </c>
      <c r="K1891" s="158">
        <f t="shared" si="201"/>
        <v>25000</v>
      </c>
    </row>
    <row r="1892" spans="1:11" ht="15" x14ac:dyDescent="0.2">
      <c r="A1892" s="172" t="s">
        <v>652</v>
      </c>
      <c r="B1892" s="145" t="s">
        <v>637</v>
      </c>
      <c r="C1892" s="145">
        <v>51</v>
      </c>
      <c r="D1892" s="146" t="s">
        <v>23</v>
      </c>
      <c r="E1892" s="188">
        <v>3211</v>
      </c>
      <c r="F1892" s="228" t="s">
        <v>110</v>
      </c>
      <c r="G1892" s="205"/>
      <c r="H1892" s="222">
        <v>25000</v>
      </c>
      <c r="I1892" s="222"/>
      <c r="J1892" s="222"/>
      <c r="K1892" s="222">
        <f t="shared" si="201"/>
        <v>25000</v>
      </c>
    </row>
    <row r="1893" spans="1:11" x14ac:dyDescent="0.2">
      <c r="A1893" s="361" t="s">
        <v>653</v>
      </c>
      <c r="B1893" s="414" t="s">
        <v>920</v>
      </c>
      <c r="C1893" s="414"/>
      <c r="D1893" s="414"/>
      <c r="E1893" s="414"/>
      <c r="F1893" s="414"/>
      <c r="G1893" s="201"/>
      <c r="H1893" s="150">
        <f>SUM(H1894+H1976+H1961+H1972)</f>
        <v>26414750</v>
      </c>
      <c r="I1893" s="150">
        <f t="shared" ref="I1893:J1893" si="205">SUM(I1894+I1976+I1961+I1972)</f>
        <v>151250</v>
      </c>
      <c r="J1893" s="150">
        <f t="shared" si="205"/>
        <v>1771250</v>
      </c>
      <c r="K1893" s="150">
        <f t="shared" si="201"/>
        <v>28034750</v>
      </c>
    </row>
    <row r="1894" spans="1:11" ht="33.75" x14ac:dyDescent="0.2">
      <c r="A1894" s="354" t="s">
        <v>653</v>
      </c>
      <c r="B1894" s="293" t="s">
        <v>913</v>
      </c>
      <c r="C1894" s="293"/>
      <c r="D1894" s="293"/>
      <c r="E1894" s="294"/>
      <c r="F1894" s="296" t="s">
        <v>261</v>
      </c>
      <c r="G1894" s="297" t="s">
        <v>684</v>
      </c>
      <c r="H1894" s="298">
        <f>H1895+H1904+H1914+H1944+H1950+H1953+H1956</f>
        <v>23418750</v>
      </c>
      <c r="I1894" s="298">
        <f t="shared" ref="I1894:J1894" si="206">I1895+I1904+I1914+I1944+I1950+I1953+I1956</f>
        <v>151250</v>
      </c>
      <c r="J1894" s="298">
        <f t="shared" si="206"/>
        <v>1671250</v>
      </c>
      <c r="K1894" s="298">
        <f t="shared" si="201"/>
        <v>24938750</v>
      </c>
    </row>
    <row r="1895" spans="1:11" x14ac:dyDescent="0.2">
      <c r="A1895" s="353" t="s">
        <v>653</v>
      </c>
      <c r="B1895" s="299" t="s">
        <v>913</v>
      </c>
      <c r="C1895" s="282">
        <v>11</v>
      </c>
      <c r="D1895" s="282"/>
      <c r="E1895" s="283">
        <v>31</v>
      </c>
      <c r="F1895" s="284"/>
      <c r="G1895" s="285"/>
      <c r="H1895" s="286">
        <f>H1896+H1899+H1901</f>
        <v>10860000</v>
      </c>
      <c r="I1895" s="286">
        <f>I1896+I1899+I1901</f>
        <v>60000</v>
      </c>
      <c r="J1895" s="286">
        <f>J1896+J1899+J1901</f>
        <v>151250</v>
      </c>
      <c r="K1895" s="286">
        <f t="shared" si="201"/>
        <v>10951250</v>
      </c>
    </row>
    <row r="1896" spans="1:11" x14ac:dyDescent="0.2">
      <c r="A1896" s="181" t="s">
        <v>653</v>
      </c>
      <c r="B1896" s="153" t="s">
        <v>913</v>
      </c>
      <c r="C1896" s="154">
        <v>11</v>
      </c>
      <c r="D1896" s="181"/>
      <c r="E1896" s="156">
        <v>311</v>
      </c>
      <c r="F1896" s="225"/>
      <c r="G1896" s="157"/>
      <c r="H1896" s="158">
        <f>SUM(H1897:H1898)</f>
        <v>8950000</v>
      </c>
      <c r="I1896" s="158">
        <f>SUM(I1897:I1898)</f>
        <v>50000</v>
      </c>
      <c r="J1896" s="158">
        <f>SUM(J1897:J1898)</f>
        <v>0</v>
      </c>
      <c r="K1896" s="158">
        <f t="shared" si="201"/>
        <v>8900000</v>
      </c>
    </row>
    <row r="1897" spans="1:11" ht="15" x14ac:dyDescent="0.2">
      <c r="A1897" s="182" t="s">
        <v>653</v>
      </c>
      <c r="B1897" s="160" t="s">
        <v>913</v>
      </c>
      <c r="C1897" s="161">
        <v>11</v>
      </c>
      <c r="D1897" s="182" t="s">
        <v>25</v>
      </c>
      <c r="E1897" s="183">
        <v>3111</v>
      </c>
      <c r="F1897" s="226" t="s">
        <v>19</v>
      </c>
      <c r="G1897" s="220"/>
      <c r="H1897" s="244">
        <v>8800000</v>
      </c>
      <c r="I1897" s="244">
        <v>50000</v>
      </c>
      <c r="J1897" s="244"/>
      <c r="K1897" s="244">
        <f t="shared" si="201"/>
        <v>8750000</v>
      </c>
    </row>
    <row r="1898" spans="1:11" ht="15" x14ac:dyDescent="0.2">
      <c r="A1898" s="146" t="s">
        <v>653</v>
      </c>
      <c r="B1898" s="144" t="s">
        <v>913</v>
      </c>
      <c r="C1898" s="145">
        <v>11</v>
      </c>
      <c r="D1898" s="146" t="s">
        <v>25</v>
      </c>
      <c r="E1898" s="188">
        <v>3113</v>
      </c>
      <c r="F1898" s="228" t="s">
        <v>20</v>
      </c>
      <c r="G1898" s="205"/>
      <c r="H1898" s="244">
        <v>150000</v>
      </c>
      <c r="I1898" s="244"/>
      <c r="J1898" s="244"/>
      <c r="K1898" s="244">
        <f t="shared" si="201"/>
        <v>150000</v>
      </c>
    </row>
    <row r="1899" spans="1:11" x14ac:dyDescent="0.2">
      <c r="A1899" s="181" t="s">
        <v>653</v>
      </c>
      <c r="B1899" s="153" t="s">
        <v>913</v>
      </c>
      <c r="C1899" s="154">
        <v>11</v>
      </c>
      <c r="D1899" s="181"/>
      <c r="E1899" s="176">
        <v>312</v>
      </c>
      <c r="F1899" s="225"/>
      <c r="G1899" s="157"/>
      <c r="H1899" s="246">
        <f>SUM(H1900)</f>
        <v>350000</v>
      </c>
      <c r="I1899" s="246">
        <f>SUM(I1900)</f>
        <v>0</v>
      </c>
      <c r="J1899" s="246">
        <f>SUM(J1900)</f>
        <v>151250</v>
      </c>
      <c r="K1899" s="246">
        <f t="shared" si="201"/>
        <v>501250</v>
      </c>
    </row>
    <row r="1900" spans="1:11" ht="15" x14ac:dyDescent="0.2">
      <c r="A1900" s="182" t="s">
        <v>653</v>
      </c>
      <c r="B1900" s="160" t="s">
        <v>913</v>
      </c>
      <c r="C1900" s="161">
        <v>11</v>
      </c>
      <c r="D1900" s="182" t="s">
        <v>25</v>
      </c>
      <c r="E1900" s="183">
        <v>3121</v>
      </c>
      <c r="F1900" s="226" t="s">
        <v>138</v>
      </c>
      <c r="G1900" s="220"/>
      <c r="H1900" s="244">
        <v>350000</v>
      </c>
      <c r="I1900" s="244"/>
      <c r="J1900" s="244">
        <v>151250</v>
      </c>
      <c r="K1900" s="244">
        <f t="shared" si="201"/>
        <v>501250</v>
      </c>
    </row>
    <row r="1901" spans="1:11" x14ac:dyDescent="0.2">
      <c r="A1901" s="181" t="s">
        <v>653</v>
      </c>
      <c r="B1901" s="153" t="s">
        <v>913</v>
      </c>
      <c r="C1901" s="154">
        <v>11</v>
      </c>
      <c r="D1901" s="181"/>
      <c r="E1901" s="176">
        <v>313</v>
      </c>
      <c r="F1901" s="225"/>
      <c r="G1901" s="157"/>
      <c r="H1901" s="246">
        <f>SUM(H1902:H1903)</f>
        <v>1560000</v>
      </c>
      <c r="I1901" s="246">
        <f>SUM(I1902:I1903)</f>
        <v>10000</v>
      </c>
      <c r="J1901" s="246">
        <f>SUM(J1902:J1903)</f>
        <v>0</v>
      </c>
      <c r="K1901" s="246">
        <f t="shared" si="201"/>
        <v>1550000</v>
      </c>
    </row>
    <row r="1902" spans="1:11" ht="15" x14ac:dyDescent="0.2">
      <c r="A1902" s="182" t="s">
        <v>653</v>
      </c>
      <c r="B1902" s="160" t="s">
        <v>913</v>
      </c>
      <c r="C1902" s="161">
        <v>11</v>
      </c>
      <c r="D1902" s="182" t="s">
        <v>25</v>
      </c>
      <c r="E1902" s="183">
        <v>3131</v>
      </c>
      <c r="F1902" s="226" t="s">
        <v>211</v>
      </c>
      <c r="G1902" s="220"/>
      <c r="H1902" s="244">
        <v>80000</v>
      </c>
      <c r="I1902" s="244"/>
      <c r="J1902" s="244"/>
      <c r="K1902" s="244">
        <f t="shared" si="201"/>
        <v>80000</v>
      </c>
    </row>
    <row r="1903" spans="1:11" ht="15" x14ac:dyDescent="0.2">
      <c r="A1903" s="182" t="s">
        <v>653</v>
      </c>
      <c r="B1903" s="160" t="s">
        <v>913</v>
      </c>
      <c r="C1903" s="161">
        <v>11</v>
      </c>
      <c r="D1903" s="182" t="s">
        <v>25</v>
      </c>
      <c r="E1903" s="183">
        <v>3132</v>
      </c>
      <c r="F1903" s="226" t="s">
        <v>280</v>
      </c>
      <c r="G1903" s="220"/>
      <c r="H1903" s="244">
        <v>1480000</v>
      </c>
      <c r="I1903" s="244">
        <v>10000</v>
      </c>
      <c r="J1903" s="244"/>
      <c r="K1903" s="244">
        <f t="shared" si="201"/>
        <v>1470000</v>
      </c>
    </row>
    <row r="1904" spans="1:11" x14ac:dyDescent="0.2">
      <c r="A1904" s="353" t="s">
        <v>653</v>
      </c>
      <c r="B1904" s="299" t="s">
        <v>913</v>
      </c>
      <c r="C1904" s="282">
        <v>11</v>
      </c>
      <c r="D1904" s="282"/>
      <c r="E1904" s="283">
        <v>32</v>
      </c>
      <c r="F1904" s="284"/>
      <c r="G1904" s="285"/>
      <c r="H1904" s="286">
        <f>H1907+H1909+H1912+H1905</f>
        <v>1202250</v>
      </c>
      <c r="I1904" s="286">
        <f>I1907+I1909+I1912+I1905</f>
        <v>91250</v>
      </c>
      <c r="J1904" s="286">
        <f>J1907+J1909+J1912+J1905</f>
        <v>0</v>
      </c>
      <c r="K1904" s="286">
        <f t="shared" si="201"/>
        <v>1111000</v>
      </c>
    </row>
    <row r="1905" spans="1:11" x14ac:dyDescent="0.2">
      <c r="A1905" s="181" t="s">
        <v>653</v>
      </c>
      <c r="B1905" s="153" t="s">
        <v>913</v>
      </c>
      <c r="C1905" s="154">
        <v>11</v>
      </c>
      <c r="D1905" s="181"/>
      <c r="E1905" s="156">
        <v>321</v>
      </c>
      <c r="F1905" s="263"/>
      <c r="G1905" s="157"/>
      <c r="H1905" s="158">
        <f>H1906</f>
        <v>101250</v>
      </c>
      <c r="I1905" s="158">
        <f>I1906</f>
        <v>91250</v>
      </c>
      <c r="J1905" s="158">
        <f>J1906</f>
        <v>0</v>
      </c>
      <c r="K1905" s="158">
        <f t="shared" si="201"/>
        <v>10000</v>
      </c>
    </row>
    <row r="1906" spans="1:11" ht="15" x14ac:dyDescent="0.2">
      <c r="A1906" s="182" t="s">
        <v>653</v>
      </c>
      <c r="B1906" s="160" t="s">
        <v>913</v>
      </c>
      <c r="C1906" s="161">
        <v>11</v>
      </c>
      <c r="D1906" s="182" t="s">
        <v>25</v>
      </c>
      <c r="E1906" s="163">
        <v>3211</v>
      </c>
      <c r="F1906" s="320" t="s">
        <v>110</v>
      </c>
      <c r="G1906" s="220"/>
      <c r="H1906" s="244">
        <v>101250</v>
      </c>
      <c r="I1906" s="244">
        <v>91250</v>
      </c>
      <c r="J1906" s="244"/>
      <c r="K1906" s="244">
        <f t="shared" si="201"/>
        <v>10000</v>
      </c>
    </row>
    <row r="1907" spans="1:11" x14ac:dyDescent="0.2">
      <c r="A1907" s="181" t="s">
        <v>653</v>
      </c>
      <c r="B1907" s="153" t="s">
        <v>913</v>
      </c>
      <c r="C1907" s="154">
        <v>11</v>
      </c>
      <c r="D1907" s="181"/>
      <c r="E1907" s="176">
        <v>322</v>
      </c>
      <c r="F1907" s="225"/>
      <c r="G1907" s="157"/>
      <c r="H1907" s="158">
        <f>SUM(H1908)</f>
        <v>200000</v>
      </c>
      <c r="I1907" s="158">
        <f>SUM(I1908)</f>
        <v>0</v>
      </c>
      <c r="J1907" s="158">
        <f>SUM(J1908)</f>
        <v>0</v>
      </c>
      <c r="K1907" s="158">
        <f t="shared" si="201"/>
        <v>200000</v>
      </c>
    </row>
    <row r="1908" spans="1:11" ht="15" x14ac:dyDescent="0.2">
      <c r="A1908" s="182" t="s">
        <v>653</v>
      </c>
      <c r="B1908" s="160" t="s">
        <v>913</v>
      </c>
      <c r="C1908" s="161">
        <v>11</v>
      </c>
      <c r="D1908" s="182" t="s">
        <v>25</v>
      </c>
      <c r="E1908" s="183">
        <v>3223</v>
      </c>
      <c r="F1908" s="226" t="s">
        <v>115</v>
      </c>
      <c r="G1908" s="220"/>
      <c r="H1908" s="244">
        <v>200000</v>
      </c>
      <c r="I1908" s="244"/>
      <c r="J1908" s="244"/>
      <c r="K1908" s="244">
        <f t="shared" si="201"/>
        <v>200000</v>
      </c>
    </row>
    <row r="1909" spans="1:11" x14ac:dyDescent="0.2">
      <c r="A1909" s="181" t="s">
        <v>653</v>
      </c>
      <c r="B1909" s="153" t="s">
        <v>913</v>
      </c>
      <c r="C1909" s="154">
        <v>11</v>
      </c>
      <c r="D1909" s="181"/>
      <c r="E1909" s="176">
        <v>323</v>
      </c>
      <c r="F1909" s="225"/>
      <c r="G1909" s="157"/>
      <c r="H1909" s="158">
        <f>SUM(H1910:H1911)</f>
        <v>676000</v>
      </c>
      <c r="I1909" s="158">
        <f>SUM(I1910:I1911)</f>
        <v>0</v>
      </c>
      <c r="J1909" s="158">
        <f>SUM(J1910:J1911)</f>
        <v>0</v>
      </c>
      <c r="K1909" s="158">
        <f t="shared" si="201"/>
        <v>676000</v>
      </c>
    </row>
    <row r="1910" spans="1:11" ht="15" x14ac:dyDescent="0.2">
      <c r="A1910" s="146" t="s">
        <v>653</v>
      </c>
      <c r="B1910" s="144" t="s">
        <v>913</v>
      </c>
      <c r="C1910" s="145">
        <v>11</v>
      </c>
      <c r="D1910" s="146" t="s">
        <v>25</v>
      </c>
      <c r="E1910" s="188">
        <v>3232</v>
      </c>
      <c r="F1910" s="228" t="s">
        <v>118</v>
      </c>
      <c r="G1910" s="205"/>
      <c r="H1910" s="244">
        <v>300000</v>
      </c>
      <c r="I1910" s="244"/>
      <c r="J1910" s="244"/>
      <c r="K1910" s="244">
        <f t="shared" si="201"/>
        <v>300000</v>
      </c>
    </row>
    <row r="1911" spans="1:11" ht="15" x14ac:dyDescent="0.2">
      <c r="A1911" s="182" t="s">
        <v>653</v>
      </c>
      <c r="B1911" s="160" t="s">
        <v>913</v>
      </c>
      <c r="C1911" s="161">
        <v>11</v>
      </c>
      <c r="D1911" s="182" t="s">
        <v>25</v>
      </c>
      <c r="E1911" s="183">
        <v>3235</v>
      </c>
      <c r="F1911" s="226" t="s">
        <v>42</v>
      </c>
      <c r="G1911" s="220"/>
      <c r="H1911" s="244">
        <v>376000</v>
      </c>
      <c r="I1911" s="244"/>
      <c r="J1911" s="244"/>
      <c r="K1911" s="244">
        <f t="shared" si="201"/>
        <v>376000</v>
      </c>
    </row>
    <row r="1912" spans="1:11" x14ac:dyDescent="0.2">
      <c r="A1912" s="181" t="s">
        <v>653</v>
      </c>
      <c r="B1912" s="153" t="s">
        <v>913</v>
      </c>
      <c r="C1912" s="154">
        <v>11</v>
      </c>
      <c r="D1912" s="181"/>
      <c r="E1912" s="176">
        <v>329</v>
      </c>
      <c r="F1912" s="225"/>
      <c r="G1912" s="157"/>
      <c r="H1912" s="158">
        <f>SUM(H1913)</f>
        <v>225000</v>
      </c>
      <c r="I1912" s="158">
        <f>SUM(I1913)</f>
        <v>0</v>
      </c>
      <c r="J1912" s="158">
        <f>SUM(J1913)</f>
        <v>0</v>
      </c>
      <c r="K1912" s="158">
        <f t="shared" si="201"/>
        <v>225000</v>
      </c>
    </row>
    <row r="1913" spans="1:11" ht="15" x14ac:dyDescent="0.2">
      <c r="A1913" s="182" t="s">
        <v>653</v>
      </c>
      <c r="B1913" s="160" t="s">
        <v>913</v>
      </c>
      <c r="C1913" s="161">
        <v>11</v>
      </c>
      <c r="D1913" s="182" t="s">
        <v>25</v>
      </c>
      <c r="E1913" s="183">
        <v>3294</v>
      </c>
      <c r="F1913" s="226" t="s">
        <v>611</v>
      </c>
      <c r="G1913" s="220"/>
      <c r="H1913" s="244">
        <v>225000</v>
      </c>
      <c r="I1913" s="244"/>
      <c r="J1913" s="244"/>
      <c r="K1913" s="244">
        <f t="shared" si="201"/>
        <v>225000</v>
      </c>
    </row>
    <row r="1914" spans="1:11" x14ac:dyDescent="0.2">
      <c r="A1914" s="353" t="s">
        <v>653</v>
      </c>
      <c r="B1914" s="299" t="s">
        <v>913</v>
      </c>
      <c r="C1914" s="282">
        <v>31</v>
      </c>
      <c r="D1914" s="282"/>
      <c r="E1914" s="283">
        <v>32</v>
      </c>
      <c r="F1914" s="284"/>
      <c r="G1914" s="285"/>
      <c r="H1914" s="286">
        <f>H1915+H1919+H1926+H1936</f>
        <v>11039500</v>
      </c>
      <c r="I1914" s="286">
        <f>I1915+I1919+I1926+I1936</f>
        <v>0</v>
      </c>
      <c r="J1914" s="286">
        <f>J1915+J1919+J1926+J1936</f>
        <v>1520000</v>
      </c>
      <c r="K1914" s="286">
        <f t="shared" si="201"/>
        <v>12559500</v>
      </c>
    </row>
    <row r="1915" spans="1:11" x14ac:dyDescent="0.2">
      <c r="A1915" s="181" t="s">
        <v>653</v>
      </c>
      <c r="B1915" s="153" t="s">
        <v>913</v>
      </c>
      <c r="C1915" s="154">
        <v>31</v>
      </c>
      <c r="D1915" s="181"/>
      <c r="E1915" s="176">
        <v>321</v>
      </c>
      <c r="F1915" s="225"/>
      <c r="G1915" s="157"/>
      <c r="H1915" s="158">
        <f>SUM(H1916:H1918)</f>
        <v>1156000</v>
      </c>
      <c r="I1915" s="158">
        <f>SUM(I1916:I1918)</f>
        <v>0</v>
      </c>
      <c r="J1915" s="158">
        <f>SUM(J1916:J1918)</f>
        <v>0</v>
      </c>
      <c r="K1915" s="158">
        <f t="shared" si="201"/>
        <v>1156000</v>
      </c>
    </row>
    <row r="1916" spans="1:11" ht="15" x14ac:dyDescent="0.2">
      <c r="A1916" s="182" t="s">
        <v>653</v>
      </c>
      <c r="B1916" s="160" t="s">
        <v>913</v>
      </c>
      <c r="C1916" s="161">
        <v>31</v>
      </c>
      <c r="D1916" s="182" t="s">
        <v>25</v>
      </c>
      <c r="E1916" s="183">
        <v>3211</v>
      </c>
      <c r="F1916" s="226" t="s">
        <v>110</v>
      </c>
      <c r="G1916" s="164"/>
      <c r="H1916" s="222">
        <v>700000</v>
      </c>
      <c r="I1916" s="222"/>
      <c r="J1916" s="222"/>
      <c r="K1916" s="222">
        <f t="shared" si="201"/>
        <v>700000</v>
      </c>
    </row>
    <row r="1917" spans="1:11" ht="30" x14ac:dyDescent="0.2">
      <c r="A1917" s="182" t="s">
        <v>653</v>
      </c>
      <c r="B1917" s="160" t="s">
        <v>913</v>
      </c>
      <c r="C1917" s="161">
        <v>31</v>
      </c>
      <c r="D1917" s="182" t="s">
        <v>25</v>
      </c>
      <c r="E1917" s="183">
        <v>3212</v>
      </c>
      <c r="F1917" s="226" t="s">
        <v>111</v>
      </c>
      <c r="G1917" s="164"/>
      <c r="H1917" s="222">
        <v>324000</v>
      </c>
      <c r="I1917" s="222"/>
      <c r="J1917" s="222"/>
      <c r="K1917" s="222">
        <f t="shared" si="201"/>
        <v>324000</v>
      </c>
    </row>
    <row r="1918" spans="1:11" ht="15" x14ac:dyDescent="0.2">
      <c r="A1918" s="182" t="s">
        <v>653</v>
      </c>
      <c r="B1918" s="160" t="s">
        <v>913</v>
      </c>
      <c r="C1918" s="161">
        <v>31</v>
      </c>
      <c r="D1918" s="182" t="s">
        <v>25</v>
      </c>
      <c r="E1918" s="183">
        <v>3213</v>
      </c>
      <c r="F1918" s="226" t="s">
        <v>112</v>
      </c>
      <c r="G1918" s="164"/>
      <c r="H1918" s="222">
        <v>132000</v>
      </c>
      <c r="I1918" s="222"/>
      <c r="J1918" s="222"/>
      <c r="K1918" s="222">
        <f t="shared" si="201"/>
        <v>132000</v>
      </c>
    </row>
    <row r="1919" spans="1:11" x14ac:dyDescent="0.2">
      <c r="A1919" s="181" t="s">
        <v>653</v>
      </c>
      <c r="B1919" s="153" t="s">
        <v>913</v>
      </c>
      <c r="C1919" s="154">
        <v>31</v>
      </c>
      <c r="D1919" s="181"/>
      <c r="E1919" s="176">
        <v>322</v>
      </c>
      <c r="F1919" s="225"/>
      <c r="G1919" s="157"/>
      <c r="H1919" s="158">
        <f>SUM(H1920:H1925)</f>
        <v>1523000</v>
      </c>
      <c r="I1919" s="158">
        <f>SUM(I1920:I1925)</f>
        <v>0</v>
      </c>
      <c r="J1919" s="158">
        <f>SUM(J1920:J1925)</f>
        <v>100000</v>
      </c>
      <c r="K1919" s="158">
        <f t="shared" si="201"/>
        <v>1623000</v>
      </c>
    </row>
    <row r="1920" spans="1:11" ht="15" x14ac:dyDescent="0.2">
      <c r="A1920" s="182" t="s">
        <v>653</v>
      </c>
      <c r="B1920" s="160" t="s">
        <v>913</v>
      </c>
      <c r="C1920" s="161">
        <v>31</v>
      </c>
      <c r="D1920" s="182" t="s">
        <v>25</v>
      </c>
      <c r="E1920" s="183">
        <v>3221</v>
      </c>
      <c r="F1920" s="226" t="s">
        <v>146</v>
      </c>
      <c r="G1920" s="164"/>
      <c r="H1920" s="222">
        <v>167000</v>
      </c>
      <c r="I1920" s="222"/>
      <c r="J1920" s="222"/>
      <c r="K1920" s="222">
        <f t="shared" si="201"/>
        <v>167000</v>
      </c>
    </row>
    <row r="1921" spans="1:11" ht="15" x14ac:dyDescent="0.2">
      <c r="A1921" s="182" t="s">
        <v>653</v>
      </c>
      <c r="B1921" s="160" t="s">
        <v>913</v>
      </c>
      <c r="C1921" s="161">
        <v>31</v>
      </c>
      <c r="D1921" s="182" t="s">
        <v>25</v>
      </c>
      <c r="E1921" s="183">
        <v>3222</v>
      </c>
      <c r="F1921" s="226" t="s">
        <v>114</v>
      </c>
      <c r="G1921" s="164"/>
      <c r="H1921" s="222">
        <v>230000</v>
      </c>
      <c r="I1921" s="222"/>
      <c r="J1921" s="222"/>
      <c r="K1921" s="222">
        <f t="shared" si="201"/>
        <v>230000</v>
      </c>
    </row>
    <row r="1922" spans="1:11" ht="15" x14ac:dyDescent="0.2">
      <c r="A1922" s="182" t="s">
        <v>653</v>
      </c>
      <c r="B1922" s="160" t="s">
        <v>913</v>
      </c>
      <c r="C1922" s="161">
        <v>31</v>
      </c>
      <c r="D1922" s="182" t="s">
        <v>25</v>
      </c>
      <c r="E1922" s="183">
        <v>3223</v>
      </c>
      <c r="F1922" s="226" t="s">
        <v>115</v>
      </c>
      <c r="G1922" s="164"/>
      <c r="H1922" s="222">
        <v>446000</v>
      </c>
      <c r="I1922" s="222"/>
      <c r="J1922" s="222">
        <v>100000</v>
      </c>
      <c r="K1922" s="222">
        <f t="shared" si="201"/>
        <v>546000</v>
      </c>
    </row>
    <row r="1923" spans="1:11" ht="30" x14ac:dyDescent="0.2">
      <c r="A1923" s="182" t="s">
        <v>653</v>
      </c>
      <c r="B1923" s="160" t="s">
        <v>913</v>
      </c>
      <c r="C1923" s="161">
        <v>31</v>
      </c>
      <c r="D1923" s="182" t="s">
        <v>25</v>
      </c>
      <c r="E1923" s="183">
        <v>3224</v>
      </c>
      <c r="F1923" s="226" t="s">
        <v>144</v>
      </c>
      <c r="G1923" s="164"/>
      <c r="H1923" s="222">
        <v>448000</v>
      </c>
      <c r="I1923" s="222"/>
      <c r="J1923" s="222"/>
      <c r="K1923" s="222">
        <f t="shared" si="201"/>
        <v>448000</v>
      </c>
    </row>
    <row r="1924" spans="1:11" ht="15" x14ac:dyDescent="0.2">
      <c r="A1924" s="182" t="s">
        <v>653</v>
      </c>
      <c r="B1924" s="160" t="s">
        <v>913</v>
      </c>
      <c r="C1924" s="161">
        <v>31</v>
      </c>
      <c r="D1924" s="182" t="s">
        <v>25</v>
      </c>
      <c r="E1924" s="183">
        <v>3225</v>
      </c>
      <c r="F1924" s="226" t="s">
        <v>151</v>
      </c>
      <c r="G1924" s="164"/>
      <c r="H1924" s="222">
        <v>177000</v>
      </c>
      <c r="I1924" s="222"/>
      <c r="J1924" s="222"/>
      <c r="K1924" s="222">
        <f t="shared" si="201"/>
        <v>177000</v>
      </c>
    </row>
    <row r="1925" spans="1:11" ht="15" x14ac:dyDescent="0.2">
      <c r="A1925" s="182" t="s">
        <v>653</v>
      </c>
      <c r="B1925" s="160" t="s">
        <v>913</v>
      </c>
      <c r="C1925" s="161">
        <v>31</v>
      </c>
      <c r="D1925" s="182" t="s">
        <v>25</v>
      </c>
      <c r="E1925" s="183">
        <v>3227</v>
      </c>
      <c r="F1925" s="226" t="s">
        <v>235</v>
      </c>
      <c r="G1925" s="164"/>
      <c r="H1925" s="222">
        <v>55000</v>
      </c>
      <c r="I1925" s="222"/>
      <c r="J1925" s="222"/>
      <c r="K1925" s="222">
        <f t="shared" si="201"/>
        <v>55000</v>
      </c>
    </row>
    <row r="1926" spans="1:11" x14ac:dyDescent="0.2">
      <c r="A1926" s="181" t="s">
        <v>653</v>
      </c>
      <c r="B1926" s="153" t="s">
        <v>913</v>
      </c>
      <c r="C1926" s="154">
        <v>31</v>
      </c>
      <c r="D1926" s="181"/>
      <c r="E1926" s="176">
        <v>323</v>
      </c>
      <c r="F1926" s="225"/>
      <c r="G1926" s="157"/>
      <c r="H1926" s="158">
        <f>SUM(H1927:H1935)</f>
        <v>7660500</v>
      </c>
      <c r="I1926" s="158">
        <f>SUM(I1927:I1935)</f>
        <v>0</v>
      </c>
      <c r="J1926" s="158">
        <f>SUM(J1927:J1935)</f>
        <v>1420000</v>
      </c>
      <c r="K1926" s="158">
        <f t="shared" si="201"/>
        <v>9080500</v>
      </c>
    </row>
    <row r="1927" spans="1:11" ht="15" x14ac:dyDescent="0.2">
      <c r="A1927" s="182" t="s">
        <v>653</v>
      </c>
      <c r="B1927" s="160" t="s">
        <v>913</v>
      </c>
      <c r="C1927" s="161">
        <v>31</v>
      </c>
      <c r="D1927" s="182" t="s">
        <v>25</v>
      </c>
      <c r="E1927" s="183">
        <v>3231</v>
      </c>
      <c r="F1927" s="226" t="s">
        <v>117</v>
      </c>
      <c r="G1927" s="164"/>
      <c r="H1927" s="222">
        <v>246000</v>
      </c>
      <c r="I1927" s="222"/>
      <c r="J1927" s="222"/>
      <c r="K1927" s="222">
        <f t="shared" si="201"/>
        <v>246000</v>
      </c>
    </row>
    <row r="1928" spans="1:11" ht="15" x14ac:dyDescent="0.2">
      <c r="A1928" s="182" t="s">
        <v>653</v>
      </c>
      <c r="B1928" s="160" t="s">
        <v>913</v>
      </c>
      <c r="C1928" s="161">
        <v>31</v>
      </c>
      <c r="D1928" s="182" t="s">
        <v>25</v>
      </c>
      <c r="E1928" s="183">
        <v>3232</v>
      </c>
      <c r="F1928" s="226" t="s">
        <v>118</v>
      </c>
      <c r="G1928" s="164"/>
      <c r="H1928" s="222">
        <v>2828000</v>
      </c>
      <c r="I1928" s="222"/>
      <c r="J1928" s="222">
        <v>700000</v>
      </c>
      <c r="K1928" s="222">
        <f t="shared" si="201"/>
        <v>3528000</v>
      </c>
    </row>
    <row r="1929" spans="1:11" ht="15" x14ac:dyDescent="0.2">
      <c r="A1929" s="182" t="s">
        <v>653</v>
      </c>
      <c r="B1929" s="160" t="s">
        <v>913</v>
      </c>
      <c r="C1929" s="161">
        <v>31</v>
      </c>
      <c r="D1929" s="182" t="s">
        <v>25</v>
      </c>
      <c r="E1929" s="183">
        <v>3233</v>
      </c>
      <c r="F1929" s="226" t="s">
        <v>119</v>
      </c>
      <c r="G1929" s="164"/>
      <c r="H1929" s="222">
        <v>19000</v>
      </c>
      <c r="I1929" s="222"/>
      <c r="J1929" s="222"/>
      <c r="K1929" s="222">
        <f t="shared" si="201"/>
        <v>19000</v>
      </c>
    </row>
    <row r="1930" spans="1:11" ht="15" x14ac:dyDescent="0.2">
      <c r="A1930" s="182" t="s">
        <v>653</v>
      </c>
      <c r="B1930" s="160" t="s">
        <v>913</v>
      </c>
      <c r="C1930" s="161">
        <v>31</v>
      </c>
      <c r="D1930" s="182" t="s">
        <v>25</v>
      </c>
      <c r="E1930" s="183">
        <v>3234</v>
      </c>
      <c r="F1930" s="226" t="s">
        <v>120</v>
      </c>
      <c r="G1930" s="164"/>
      <c r="H1930" s="222">
        <v>105000</v>
      </c>
      <c r="I1930" s="222"/>
      <c r="J1930" s="222"/>
      <c r="K1930" s="222">
        <f t="shared" si="201"/>
        <v>105000</v>
      </c>
    </row>
    <row r="1931" spans="1:11" ht="15" x14ac:dyDescent="0.2">
      <c r="A1931" s="182" t="s">
        <v>653</v>
      </c>
      <c r="B1931" s="160" t="s">
        <v>913</v>
      </c>
      <c r="C1931" s="161">
        <v>31</v>
      </c>
      <c r="D1931" s="182" t="s">
        <v>25</v>
      </c>
      <c r="E1931" s="183">
        <v>3235</v>
      </c>
      <c r="F1931" s="226" t="s">
        <v>42</v>
      </c>
      <c r="G1931" s="164"/>
      <c r="H1931" s="222">
        <v>548000</v>
      </c>
      <c r="I1931" s="222"/>
      <c r="J1931" s="222"/>
      <c r="K1931" s="222">
        <f t="shared" ref="K1931:K1994" si="207">H1931-I1931+J1931</f>
        <v>548000</v>
      </c>
    </row>
    <row r="1932" spans="1:11" ht="15" x14ac:dyDescent="0.2">
      <c r="A1932" s="182" t="s">
        <v>653</v>
      </c>
      <c r="B1932" s="160" t="s">
        <v>913</v>
      </c>
      <c r="C1932" s="161">
        <v>31</v>
      </c>
      <c r="D1932" s="182" t="s">
        <v>25</v>
      </c>
      <c r="E1932" s="183">
        <v>3236</v>
      </c>
      <c r="F1932" s="226" t="s">
        <v>121</v>
      </c>
      <c r="G1932" s="164"/>
      <c r="H1932" s="222">
        <v>30000</v>
      </c>
      <c r="I1932" s="222"/>
      <c r="J1932" s="222">
        <v>10000</v>
      </c>
      <c r="K1932" s="222">
        <f t="shared" si="207"/>
        <v>40000</v>
      </c>
    </row>
    <row r="1933" spans="1:11" ht="15" x14ac:dyDescent="0.2">
      <c r="A1933" s="182" t="s">
        <v>653</v>
      </c>
      <c r="B1933" s="160" t="s">
        <v>913</v>
      </c>
      <c r="C1933" s="161">
        <v>31</v>
      </c>
      <c r="D1933" s="182" t="s">
        <v>25</v>
      </c>
      <c r="E1933" s="183">
        <v>3237</v>
      </c>
      <c r="F1933" s="226" t="s">
        <v>36</v>
      </c>
      <c r="G1933" s="164"/>
      <c r="H1933" s="222">
        <v>2512500</v>
      </c>
      <c r="I1933" s="222"/>
      <c r="J1933" s="222">
        <v>700000</v>
      </c>
      <c r="K1933" s="222">
        <f t="shared" si="207"/>
        <v>3212500</v>
      </c>
    </row>
    <row r="1934" spans="1:11" ht="15" x14ac:dyDescent="0.2">
      <c r="A1934" s="182" t="s">
        <v>653</v>
      </c>
      <c r="B1934" s="160" t="s">
        <v>913</v>
      </c>
      <c r="C1934" s="161">
        <v>31</v>
      </c>
      <c r="D1934" s="182" t="s">
        <v>25</v>
      </c>
      <c r="E1934" s="183">
        <v>3238</v>
      </c>
      <c r="F1934" s="226" t="s">
        <v>122</v>
      </c>
      <c r="G1934" s="164"/>
      <c r="H1934" s="222">
        <v>515000</v>
      </c>
      <c r="I1934" s="222"/>
      <c r="J1934" s="222"/>
      <c r="K1934" s="222">
        <f t="shared" si="207"/>
        <v>515000</v>
      </c>
    </row>
    <row r="1935" spans="1:11" ht="15" x14ac:dyDescent="0.2">
      <c r="A1935" s="182" t="s">
        <v>653</v>
      </c>
      <c r="B1935" s="160" t="s">
        <v>913</v>
      </c>
      <c r="C1935" s="161">
        <v>31</v>
      </c>
      <c r="D1935" s="182" t="s">
        <v>25</v>
      </c>
      <c r="E1935" s="183">
        <v>3239</v>
      </c>
      <c r="F1935" s="226" t="s">
        <v>41</v>
      </c>
      <c r="G1935" s="164"/>
      <c r="H1935" s="222">
        <v>857000</v>
      </c>
      <c r="I1935" s="222"/>
      <c r="J1935" s="222">
        <v>10000</v>
      </c>
      <c r="K1935" s="222">
        <f t="shared" si="207"/>
        <v>867000</v>
      </c>
    </row>
    <row r="1936" spans="1:11" x14ac:dyDescent="0.2">
      <c r="A1936" s="181" t="s">
        <v>653</v>
      </c>
      <c r="B1936" s="153" t="s">
        <v>913</v>
      </c>
      <c r="C1936" s="154">
        <v>31</v>
      </c>
      <c r="D1936" s="181"/>
      <c r="E1936" s="176">
        <v>329</v>
      </c>
      <c r="F1936" s="225"/>
      <c r="G1936" s="157"/>
      <c r="H1936" s="158">
        <f>SUM(H1937:H1943)</f>
        <v>700000</v>
      </c>
      <c r="I1936" s="158">
        <f>SUM(I1937:I1943)</f>
        <v>0</v>
      </c>
      <c r="J1936" s="158">
        <f>SUM(J1937:J1943)</f>
        <v>0</v>
      </c>
      <c r="K1936" s="158">
        <f t="shared" si="207"/>
        <v>700000</v>
      </c>
    </row>
    <row r="1937" spans="1:11" ht="30" x14ac:dyDescent="0.2">
      <c r="A1937" s="182" t="s">
        <v>653</v>
      </c>
      <c r="B1937" s="160" t="s">
        <v>913</v>
      </c>
      <c r="C1937" s="161">
        <v>31</v>
      </c>
      <c r="D1937" s="182" t="s">
        <v>25</v>
      </c>
      <c r="E1937" s="183">
        <v>3291</v>
      </c>
      <c r="F1937" s="226" t="s">
        <v>152</v>
      </c>
      <c r="G1937" s="164"/>
      <c r="H1937" s="222">
        <v>320000</v>
      </c>
      <c r="I1937" s="222"/>
      <c r="J1937" s="222"/>
      <c r="K1937" s="222">
        <f t="shared" si="207"/>
        <v>320000</v>
      </c>
    </row>
    <row r="1938" spans="1:11" ht="15" x14ac:dyDescent="0.2">
      <c r="A1938" s="182" t="s">
        <v>653</v>
      </c>
      <c r="B1938" s="160" t="s">
        <v>913</v>
      </c>
      <c r="C1938" s="161">
        <v>31</v>
      </c>
      <c r="D1938" s="182" t="s">
        <v>25</v>
      </c>
      <c r="E1938" s="183">
        <v>3292</v>
      </c>
      <c r="F1938" s="226" t="s">
        <v>123</v>
      </c>
      <c r="G1938" s="164"/>
      <c r="H1938" s="222">
        <v>199000</v>
      </c>
      <c r="I1938" s="222"/>
      <c r="J1938" s="222"/>
      <c r="K1938" s="222">
        <f t="shared" si="207"/>
        <v>199000</v>
      </c>
    </row>
    <row r="1939" spans="1:11" ht="15" x14ac:dyDescent="0.2">
      <c r="A1939" s="182" t="s">
        <v>653</v>
      </c>
      <c r="B1939" s="160" t="s">
        <v>913</v>
      </c>
      <c r="C1939" s="161">
        <v>31</v>
      </c>
      <c r="D1939" s="182" t="s">
        <v>25</v>
      </c>
      <c r="E1939" s="183">
        <v>3293</v>
      </c>
      <c r="F1939" s="226" t="s">
        <v>124</v>
      </c>
      <c r="G1939" s="164"/>
      <c r="H1939" s="222">
        <v>97000</v>
      </c>
      <c r="I1939" s="222"/>
      <c r="J1939" s="222"/>
      <c r="K1939" s="222">
        <f t="shared" si="207"/>
        <v>97000</v>
      </c>
    </row>
    <row r="1940" spans="1:11" ht="15" x14ac:dyDescent="0.2">
      <c r="A1940" s="182" t="s">
        <v>653</v>
      </c>
      <c r="B1940" s="160" t="s">
        <v>913</v>
      </c>
      <c r="C1940" s="161">
        <v>31</v>
      </c>
      <c r="D1940" s="182" t="s">
        <v>25</v>
      </c>
      <c r="E1940" s="183">
        <v>3294</v>
      </c>
      <c r="F1940" s="226" t="s">
        <v>611</v>
      </c>
      <c r="G1940" s="164"/>
      <c r="H1940" s="222">
        <v>19000</v>
      </c>
      <c r="I1940" s="222"/>
      <c r="J1940" s="222"/>
      <c r="K1940" s="222">
        <f t="shared" si="207"/>
        <v>19000</v>
      </c>
    </row>
    <row r="1941" spans="1:11" ht="15" x14ac:dyDescent="0.2">
      <c r="A1941" s="182" t="s">
        <v>653</v>
      </c>
      <c r="B1941" s="160" t="s">
        <v>913</v>
      </c>
      <c r="C1941" s="161">
        <v>31</v>
      </c>
      <c r="D1941" s="182" t="s">
        <v>25</v>
      </c>
      <c r="E1941" s="183">
        <v>3295</v>
      </c>
      <c r="F1941" s="226" t="s">
        <v>237</v>
      </c>
      <c r="G1941" s="164"/>
      <c r="H1941" s="222">
        <v>35000</v>
      </c>
      <c r="I1941" s="222"/>
      <c r="J1941" s="222"/>
      <c r="K1941" s="222">
        <f t="shared" si="207"/>
        <v>35000</v>
      </c>
    </row>
    <row r="1942" spans="1:11" ht="15" x14ac:dyDescent="0.2">
      <c r="A1942" s="182" t="s">
        <v>653</v>
      </c>
      <c r="B1942" s="160" t="s">
        <v>913</v>
      </c>
      <c r="C1942" s="161">
        <v>31</v>
      </c>
      <c r="D1942" s="182" t="s">
        <v>25</v>
      </c>
      <c r="E1942" s="183">
        <v>3296</v>
      </c>
      <c r="F1942" s="226" t="s">
        <v>612</v>
      </c>
      <c r="G1942" s="164"/>
      <c r="H1942" s="222">
        <v>20000</v>
      </c>
      <c r="I1942" s="222"/>
      <c r="J1942" s="222"/>
      <c r="K1942" s="222">
        <f t="shared" si="207"/>
        <v>20000</v>
      </c>
    </row>
    <row r="1943" spans="1:11" ht="15" x14ac:dyDescent="0.2">
      <c r="A1943" s="182" t="s">
        <v>653</v>
      </c>
      <c r="B1943" s="160" t="s">
        <v>913</v>
      </c>
      <c r="C1943" s="161">
        <v>31</v>
      </c>
      <c r="D1943" s="182" t="s">
        <v>25</v>
      </c>
      <c r="E1943" s="183">
        <v>3299</v>
      </c>
      <c r="F1943" s="226" t="s">
        <v>125</v>
      </c>
      <c r="G1943" s="164"/>
      <c r="H1943" s="222">
        <v>10000</v>
      </c>
      <c r="I1943" s="222"/>
      <c r="J1943" s="222"/>
      <c r="K1943" s="222">
        <f t="shared" si="207"/>
        <v>10000</v>
      </c>
    </row>
    <row r="1944" spans="1:11" x14ac:dyDescent="0.2">
      <c r="A1944" s="353" t="s">
        <v>653</v>
      </c>
      <c r="B1944" s="299" t="s">
        <v>913</v>
      </c>
      <c r="C1944" s="282">
        <v>31</v>
      </c>
      <c r="D1944" s="282"/>
      <c r="E1944" s="283">
        <v>34</v>
      </c>
      <c r="F1944" s="284"/>
      <c r="G1944" s="285"/>
      <c r="H1944" s="286">
        <f>H1945</f>
        <v>26000</v>
      </c>
      <c r="I1944" s="286">
        <f>I1945</f>
        <v>0</v>
      </c>
      <c r="J1944" s="286">
        <f>J1945</f>
        <v>0</v>
      </c>
      <c r="K1944" s="286">
        <f t="shared" si="207"/>
        <v>26000</v>
      </c>
    </row>
    <row r="1945" spans="1:11" x14ac:dyDescent="0.2">
      <c r="A1945" s="181" t="s">
        <v>653</v>
      </c>
      <c r="B1945" s="153" t="s">
        <v>913</v>
      </c>
      <c r="C1945" s="154">
        <v>31</v>
      </c>
      <c r="D1945" s="181"/>
      <c r="E1945" s="176">
        <v>343</v>
      </c>
      <c r="F1945" s="225" t="s">
        <v>623</v>
      </c>
      <c r="G1945" s="157"/>
      <c r="H1945" s="158">
        <f>SUM(H1946:H1949)</f>
        <v>26000</v>
      </c>
      <c r="I1945" s="158">
        <f>SUM(I1946:I1949)</f>
        <v>0</v>
      </c>
      <c r="J1945" s="158">
        <f>SUM(J1946:J1949)</f>
        <v>0</v>
      </c>
      <c r="K1945" s="158">
        <f t="shared" si="207"/>
        <v>26000</v>
      </c>
    </row>
    <row r="1946" spans="1:11" ht="15" x14ac:dyDescent="0.2">
      <c r="A1946" s="182" t="s">
        <v>653</v>
      </c>
      <c r="B1946" s="160" t="s">
        <v>913</v>
      </c>
      <c r="C1946" s="161">
        <v>31</v>
      </c>
      <c r="D1946" s="182" t="s">
        <v>25</v>
      </c>
      <c r="E1946" s="183">
        <v>3431</v>
      </c>
      <c r="F1946" s="226" t="s">
        <v>153</v>
      </c>
      <c r="G1946" s="164"/>
      <c r="H1946" s="222">
        <v>3000</v>
      </c>
      <c r="I1946" s="222"/>
      <c r="J1946" s="222"/>
      <c r="K1946" s="222">
        <f t="shared" si="207"/>
        <v>3000</v>
      </c>
    </row>
    <row r="1947" spans="1:11" ht="30" x14ac:dyDescent="0.2">
      <c r="A1947" s="146" t="s">
        <v>653</v>
      </c>
      <c r="B1947" s="144" t="s">
        <v>913</v>
      </c>
      <c r="C1947" s="145">
        <v>31</v>
      </c>
      <c r="D1947" s="146" t="s">
        <v>25</v>
      </c>
      <c r="E1947" s="188">
        <v>3432</v>
      </c>
      <c r="F1947" s="228" t="s">
        <v>639</v>
      </c>
      <c r="G1947" s="189"/>
      <c r="H1947" s="222">
        <v>20000</v>
      </c>
      <c r="I1947" s="222"/>
      <c r="J1947" s="222"/>
      <c r="K1947" s="222">
        <f t="shared" si="207"/>
        <v>20000</v>
      </c>
    </row>
    <row r="1948" spans="1:11" ht="15" x14ac:dyDescent="0.2">
      <c r="A1948" s="182" t="s">
        <v>653</v>
      </c>
      <c r="B1948" s="160" t="s">
        <v>913</v>
      </c>
      <c r="C1948" s="161">
        <v>31</v>
      </c>
      <c r="D1948" s="182" t="s">
        <v>25</v>
      </c>
      <c r="E1948" s="183">
        <v>3433</v>
      </c>
      <c r="F1948" s="226" t="s">
        <v>126</v>
      </c>
      <c r="G1948" s="164"/>
      <c r="H1948" s="222">
        <v>2000</v>
      </c>
      <c r="I1948" s="222"/>
      <c r="J1948" s="222"/>
      <c r="K1948" s="222">
        <f t="shared" si="207"/>
        <v>2000</v>
      </c>
    </row>
    <row r="1949" spans="1:11" ht="15" x14ac:dyDescent="0.2">
      <c r="A1949" s="182" t="s">
        <v>653</v>
      </c>
      <c r="B1949" s="160" t="s">
        <v>913</v>
      </c>
      <c r="C1949" s="161">
        <v>31</v>
      </c>
      <c r="D1949" s="182" t="s">
        <v>25</v>
      </c>
      <c r="E1949" s="183">
        <v>3434</v>
      </c>
      <c r="F1949" s="226" t="s">
        <v>127</v>
      </c>
      <c r="G1949" s="164"/>
      <c r="H1949" s="222">
        <v>1000</v>
      </c>
      <c r="I1949" s="222"/>
      <c r="J1949" s="222"/>
      <c r="K1949" s="222">
        <f t="shared" si="207"/>
        <v>1000</v>
      </c>
    </row>
    <row r="1950" spans="1:11" x14ac:dyDescent="0.2">
      <c r="A1950" s="353" t="s">
        <v>653</v>
      </c>
      <c r="B1950" s="299" t="s">
        <v>913</v>
      </c>
      <c r="C1950" s="282">
        <v>31</v>
      </c>
      <c r="D1950" s="282"/>
      <c r="E1950" s="283">
        <v>37</v>
      </c>
      <c r="F1950" s="284"/>
      <c r="G1950" s="285"/>
      <c r="H1950" s="286">
        <f t="shared" ref="H1950:J1951" si="208">H1951</f>
        <v>146000</v>
      </c>
      <c r="I1950" s="286">
        <f t="shared" si="208"/>
        <v>0</v>
      </c>
      <c r="J1950" s="286">
        <f t="shared" si="208"/>
        <v>0</v>
      </c>
      <c r="K1950" s="286">
        <f t="shared" si="207"/>
        <v>146000</v>
      </c>
    </row>
    <row r="1951" spans="1:11" x14ac:dyDescent="0.2">
      <c r="A1951" s="185" t="s">
        <v>653</v>
      </c>
      <c r="B1951" s="168" t="s">
        <v>913</v>
      </c>
      <c r="C1951" s="169">
        <v>31</v>
      </c>
      <c r="D1951" s="185"/>
      <c r="E1951" s="187">
        <v>372</v>
      </c>
      <c r="F1951" s="230"/>
      <c r="G1951" s="198"/>
      <c r="H1951" s="175">
        <f t="shared" si="208"/>
        <v>146000</v>
      </c>
      <c r="I1951" s="175">
        <f t="shared" si="208"/>
        <v>0</v>
      </c>
      <c r="J1951" s="175">
        <f t="shared" si="208"/>
        <v>0</v>
      </c>
      <c r="K1951" s="175">
        <f t="shared" si="207"/>
        <v>146000</v>
      </c>
    </row>
    <row r="1952" spans="1:11" ht="15" x14ac:dyDescent="0.2">
      <c r="A1952" s="146" t="s">
        <v>653</v>
      </c>
      <c r="B1952" s="144" t="s">
        <v>913</v>
      </c>
      <c r="C1952" s="145">
        <v>31</v>
      </c>
      <c r="D1952" s="146" t="s">
        <v>25</v>
      </c>
      <c r="E1952" s="188">
        <v>3721</v>
      </c>
      <c r="F1952" s="228" t="s">
        <v>149</v>
      </c>
      <c r="G1952" s="189"/>
      <c r="H1952" s="222">
        <v>146000</v>
      </c>
      <c r="I1952" s="222"/>
      <c r="J1952" s="222"/>
      <c r="K1952" s="222">
        <f t="shared" si="207"/>
        <v>146000</v>
      </c>
    </row>
    <row r="1953" spans="1:11" x14ac:dyDescent="0.2">
      <c r="A1953" s="353" t="s">
        <v>653</v>
      </c>
      <c r="B1953" s="299" t="s">
        <v>913</v>
      </c>
      <c r="C1953" s="282">
        <v>31</v>
      </c>
      <c r="D1953" s="282"/>
      <c r="E1953" s="283">
        <v>38</v>
      </c>
      <c r="F1953" s="284"/>
      <c r="G1953" s="285"/>
      <c r="H1953" s="286">
        <f t="shared" ref="H1953:J1954" si="209">H1954</f>
        <v>5000</v>
      </c>
      <c r="I1953" s="286">
        <f t="shared" si="209"/>
        <v>0</v>
      </c>
      <c r="J1953" s="286">
        <f t="shared" si="209"/>
        <v>0</v>
      </c>
      <c r="K1953" s="286">
        <f t="shared" si="207"/>
        <v>5000</v>
      </c>
    </row>
    <row r="1954" spans="1:11" x14ac:dyDescent="0.2">
      <c r="A1954" s="185" t="s">
        <v>653</v>
      </c>
      <c r="B1954" s="168" t="s">
        <v>913</v>
      </c>
      <c r="C1954" s="169">
        <v>31</v>
      </c>
      <c r="D1954" s="185"/>
      <c r="E1954" s="187">
        <v>383</v>
      </c>
      <c r="F1954" s="228"/>
      <c r="G1954" s="189"/>
      <c r="H1954" s="175">
        <f t="shared" si="209"/>
        <v>5000</v>
      </c>
      <c r="I1954" s="175">
        <f t="shared" si="209"/>
        <v>0</v>
      </c>
      <c r="J1954" s="175">
        <f t="shared" si="209"/>
        <v>0</v>
      </c>
      <c r="K1954" s="175">
        <f t="shared" si="207"/>
        <v>5000</v>
      </c>
    </row>
    <row r="1955" spans="1:11" ht="15" x14ac:dyDescent="0.2">
      <c r="A1955" s="146" t="s">
        <v>653</v>
      </c>
      <c r="B1955" s="144" t="s">
        <v>913</v>
      </c>
      <c r="C1955" s="145">
        <v>31</v>
      </c>
      <c r="D1955" s="146" t="s">
        <v>25</v>
      </c>
      <c r="E1955" s="188">
        <v>3835</v>
      </c>
      <c r="F1955" s="228" t="s">
        <v>613</v>
      </c>
      <c r="G1955" s="189"/>
      <c r="H1955" s="222">
        <v>5000</v>
      </c>
      <c r="I1955" s="222"/>
      <c r="J1955" s="222"/>
      <c r="K1955" s="222">
        <f t="shared" si="207"/>
        <v>5000</v>
      </c>
    </row>
    <row r="1956" spans="1:11" x14ac:dyDescent="0.2">
      <c r="A1956" s="353" t="s">
        <v>653</v>
      </c>
      <c r="B1956" s="299" t="s">
        <v>913</v>
      </c>
      <c r="C1956" s="282">
        <v>43</v>
      </c>
      <c r="D1956" s="282"/>
      <c r="E1956" s="283">
        <v>32</v>
      </c>
      <c r="F1956" s="284"/>
      <c r="G1956" s="285"/>
      <c r="H1956" s="286">
        <f>H1957+H1959</f>
        <v>140000</v>
      </c>
      <c r="I1956" s="286">
        <f>I1957+I1959</f>
        <v>0</v>
      </c>
      <c r="J1956" s="286">
        <f>J1957+J1959</f>
        <v>0</v>
      </c>
      <c r="K1956" s="286">
        <f t="shared" si="207"/>
        <v>140000</v>
      </c>
    </row>
    <row r="1957" spans="1:11" x14ac:dyDescent="0.2">
      <c r="A1957" s="181" t="s">
        <v>653</v>
      </c>
      <c r="B1957" s="153" t="s">
        <v>913</v>
      </c>
      <c r="C1957" s="154">
        <v>43</v>
      </c>
      <c r="D1957" s="181"/>
      <c r="E1957" s="176">
        <v>321</v>
      </c>
      <c r="F1957" s="225"/>
      <c r="G1957" s="157"/>
      <c r="H1957" s="158">
        <f>H1958</f>
        <v>40000</v>
      </c>
      <c r="I1957" s="158">
        <f>I1958</f>
        <v>0</v>
      </c>
      <c r="J1957" s="158">
        <f>J1958</f>
        <v>0</v>
      </c>
      <c r="K1957" s="158">
        <f t="shared" si="207"/>
        <v>40000</v>
      </c>
    </row>
    <row r="1958" spans="1:11" ht="15" x14ac:dyDescent="0.2">
      <c r="A1958" s="182" t="s">
        <v>653</v>
      </c>
      <c r="B1958" s="160" t="s">
        <v>913</v>
      </c>
      <c r="C1958" s="161">
        <v>43</v>
      </c>
      <c r="D1958" s="182" t="s">
        <v>25</v>
      </c>
      <c r="E1958" s="183">
        <v>3211</v>
      </c>
      <c r="F1958" s="226" t="s">
        <v>110</v>
      </c>
      <c r="G1958" s="164"/>
      <c r="H1958" s="222">
        <v>40000</v>
      </c>
      <c r="I1958" s="222"/>
      <c r="J1958" s="222"/>
      <c r="K1958" s="222">
        <f t="shared" si="207"/>
        <v>40000</v>
      </c>
    </row>
    <row r="1959" spans="1:11" x14ac:dyDescent="0.2">
      <c r="A1959" s="181" t="s">
        <v>653</v>
      </c>
      <c r="B1959" s="153" t="s">
        <v>913</v>
      </c>
      <c r="C1959" s="154">
        <v>43</v>
      </c>
      <c r="D1959" s="181"/>
      <c r="E1959" s="176">
        <v>322</v>
      </c>
      <c r="F1959" s="225"/>
      <c r="G1959" s="157"/>
      <c r="H1959" s="158">
        <f>H1960</f>
        <v>100000</v>
      </c>
      <c r="I1959" s="158">
        <f>I1960</f>
        <v>0</v>
      </c>
      <c r="J1959" s="158">
        <f>J1960</f>
        <v>0</v>
      </c>
      <c r="K1959" s="158">
        <f t="shared" si="207"/>
        <v>100000</v>
      </c>
    </row>
    <row r="1960" spans="1:11" ht="15" x14ac:dyDescent="0.2">
      <c r="A1960" s="182" t="s">
        <v>653</v>
      </c>
      <c r="B1960" s="160" t="s">
        <v>913</v>
      </c>
      <c r="C1960" s="161">
        <v>43</v>
      </c>
      <c r="D1960" s="182" t="s">
        <v>25</v>
      </c>
      <c r="E1960" s="183">
        <v>3223</v>
      </c>
      <c r="F1960" s="226" t="s">
        <v>115</v>
      </c>
      <c r="G1960" s="220"/>
      <c r="H1960" s="222">
        <v>100000</v>
      </c>
      <c r="I1960" s="222"/>
      <c r="J1960" s="222"/>
      <c r="K1960" s="222">
        <f t="shared" si="207"/>
        <v>100000</v>
      </c>
    </row>
    <row r="1961" spans="1:11" ht="33.75" x14ac:dyDescent="0.2">
      <c r="A1961" s="354" t="s">
        <v>653</v>
      </c>
      <c r="B1961" s="293" t="s">
        <v>270</v>
      </c>
      <c r="C1961" s="293"/>
      <c r="D1961" s="293"/>
      <c r="E1961" s="294"/>
      <c r="F1961" s="296" t="s">
        <v>614</v>
      </c>
      <c r="G1961" s="297" t="s">
        <v>684</v>
      </c>
      <c r="H1961" s="298">
        <f>H1962</f>
        <v>2660000</v>
      </c>
      <c r="I1961" s="298">
        <f>I1962</f>
        <v>0</v>
      </c>
      <c r="J1961" s="298">
        <f>J1962</f>
        <v>100000</v>
      </c>
      <c r="K1961" s="298">
        <f t="shared" si="207"/>
        <v>2760000</v>
      </c>
    </row>
    <row r="1962" spans="1:11" x14ac:dyDescent="0.2">
      <c r="A1962" s="353" t="s">
        <v>653</v>
      </c>
      <c r="B1962" s="299" t="s">
        <v>270</v>
      </c>
      <c r="C1962" s="282">
        <v>31</v>
      </c>
      <c r="D1962" s="282"/>
      <c r="E1962" s="283">
        <v>42</v>
      </c>
      <c r="F1962" s="284"/>
      <c r="G1962" s="285"/>
      <c r="H1962" s="286">
        <f>H1963+H1970</f>
        <v>2660000</v>
      </c>
      <c r="I1962" s="286">
        <f>I1963+I1970</f>
        <v>0</v>
      </c>
      <c r="J1962" s="286">
        <f>J1963+J1970</f>
        <v>100000</v>
      </c>
      <c r="K1962" s="286">
        <f t="shared" si="207"/>
        <v>2760000</v>
      </c>
    </row>
    <row r="1963" spans="1:11" x14ac:dyDescent="0.2">
      <c r="A1963" s="181" t="s">
        <v>653</v>
      </c>
      <c r="B1963" s="153" t="s">
        <v>270</v>
      </c>
      <c r="C1963" s="154">
        <v>31</v>
      </c>
      <c r="D1963" s="181"/>
      <c r="E1963" s="176">
        <v>422</v>
      </c>
      <c r="F1963" s="225"/>
      <c r="G1963" s="157"/>
      <c r="H1963" s="158">
        <f>SUM(H1964:H1969)</f>
        <v>2540000</v>
      </c>
      <c r="I1963" s="158">
        <f>SUM(I1964:I1969)</f>
        <v>0</v>
      </c>
      <c r="J1963" s="158">
        <f>SUM(J1964:J1969)</f>
        <v>0</v>
      </c>
      <c r="K1963" s="158">
        <f t="shared" si="207"/>
        <v>2540000</v>
      </c>
    </row>
    <row r="1964" spans="1:11" ht="15" x14ac:dyDescent="0.2">
      <c r="A1964" s="182" t="s">
        <v>653</v>
      </c>
      <c r="B1964" s="160" t="s">
        <v>270</v>
      </c>
      <c r="C1964" s="161">
        <v>31</v>
      </c>
      <c r="D1964" s="182" t="s">
        <v>25</v>
      </c>
      <c r="E1964" s="183">
        <v>4221</v>
      </c>
      <c r="F1964" s="226" t="s">
        <v>129</v>
      </c>
      <c r="G1964" s="220"/>
      <c r="H1964" s="222">
        <v>395000</v>
      </c>
      <c r="I1964" s="222"/>
      <c r="J1964" s="222"/>
      <c r="K1964" s="222">
        <f t="shared" si="207"/>
        <v>395000</v>
      </c>
    </row>
    <row r="1965" spans="1:11" ht="15" x14ac:dyDescent="0.2">
      <c r="A1965" s="146" t="s">
        <v>653</v>
      </c>
      <c r="B1965" s="144" t="s">
        <v>270</v>
      </c>
      <c r="C1965" s="145">
        <v>31</v>
      </c>
      <c r="D1965" s="146" t="s">
        <v>25</v>
      </c>
      <c r="E1965" s="188">
        <v>4222</v>
      </c>
      <c r="F1965" s="228" t="s">
        <v>130</v>
      </c>
      <c r="G1965" s="205"/>
      <c r="H1965" s="222">
        <v>50000</v>
      </c>
      <c r="I1965" s="222"/>
      <c r="J1965" s="222"/>
      <c r="K1965" s="222">
        <f t="shared" si="207"/>
        <v>50000</v>
      </c>
    </row>
    <row r="1966" spans="1:11" ht="15" x14ac:dyDescent="0.2">
      <c r="A1966" s="146" t="s">
        <v>653</v>
      </c>
      <c r="B1966" s="144" t="s">
        <v>270</v>
      </c>
      <c r="C1966" s="145">
        <v>31</v>
      </c>
      <c r="D1966" s="146" t="s">
        <v>25</v>
      </c>
      <c r="E1966" s="188">
        <v>4223</v>
      </c>
      <c r="F1966" s="228" t="s">
        <v>131</v>
      </c>
      <c r="G1966" s="205"/>
      <c r="H1966" s="222">
        <v>35000</v>
      </c>
      <c r="I1966" s="222"/>
      <c r="J1966" s="222"/>
      <c r="K1966" s="222">
        <f t="shared" si="207"/>
        <v>35000</v>
      </c>
    </row>
    <row r="1967" spans="1:11" ht="15" x14ac:dyDescent="0.2">
      <c r="A1967" s="182" t="s">
        <v>653</v>
      </c>
      <c r="B1967" s="160" t="s">
        <v>270</v>
      </c>
      <c r="C1967" s="161">
        <v>31</v>
      </c>
      <c r="D1967" s="182" t="s">
        <v>25</v>
      </c>
      <c r="E1967" s="183">
        <v>4224</v>
      </c>
      <c r="F1967" s="226" t="s">
        <v>624</v>
      </c>
      <c r="G1967" s="220"/>
      <c r="H1967" s="222">
        <v>35000</v>
      </c>
      <c r="I1967" s="222"/>
      <c r="J1967" s="222"/>
      <c r="K1967" s="222">
        <f t="shared" si="207"/>
        <v>35000</v>
      </c>
    </row>
    <row r="1968" spans="1:11" ht="15" x14ac:dyDescent="0.2">
      <c r="A1968" s="182" t="s">
        <v>653</v>
      </c>
      <c r="B1968" s="160" t="s">
        <v>270</v>
      </c>
      <c r="C1968" s="161">
        <v>31</v>
      </c>
      <c r="D1968" s="182" t="s">
        <v>25</v>
      </c>
      <c r="E1968" s="183">
        <v>4225</v>
      </c>
      <c r="F1968" s="226" t="s">
        <v>134</v>
      </c>
      <c r="G1968" s="220"/>
      <c r="H1968" s="222">
        <v>1975000</v>
      </c>
      <c r="I1968" s="222"/>
      <c r="J1968" s="222"/>
      <c r="K1968" s="222">
        <f t="shared" si="207"/>
        <v>1975000</v>
      </c>
    </row>
    <row r="1969" spans="1:11" ht="15" x14ac:dyDescent="0.2">
      <c r="A1969" s="182" t="s">
        <v>653</v>
      </c>
      <c r="B1969" s="160" t="s">
        <v>270</v>
      </c>
      <c r="C1969" s="161">
        <v>31</v>
      </c>
      <c r="D1969" s="182" t="s">
        <v>25</v>
      </c>
      <c r="E1969" s="183">
        <v>4227</v>
      </c>
      <c r="F1969" s="226" t="s">
        <v>132</v>
      </c>
      <c r="G1969" s="220"/>
      <c r="H1969" s="222">
        <v>50000</v>
      </c>
      <c r="I1969" s="222"/>
      <c r="J1969" s="222"/>
      <c r="K1969" s="222">
        <f t="shared" si="207"/>
        <v>50000</v>
      </c>
    </row>
    <row r="1970" spans="1:11" x14ac:dyDescent="0.2">
      <c r="A1970" s="181" t="s">
        <v>653</v>
      </c>
      <c r="B1970" s="153" t="s">
        <v>270</v>
      </c>
      <c r="C1970" s="154">
        <v>31</v>
      </c>
      <c r="D1970" s="181"/>
      <c r="E1970" s="211">
        <v>426</v>
      </c>
      <c r="F1970" s="235"/>
      <c r="G1970" s="212"/>
      <c r="H1970" s="184">
        <f>H1971</f>
        <v>120000</v>
      </c>
      <c r="I1970" s="184">
        <f>I1971</f>
        <v>0</v>
      </c>
      <c r="J1970" s="184">
        <f>J1971</f>
        <v>100000</v>
      </c>
      <c r="K1970" s="184">
        <f t="shared" si="207"/>
        <v>220000</v>
      </c>
    </row>
    <row r="1971" spans="1:11" ht="15" x14ac:dyDescent="0.2">
      <c r="A1971" s="182" t="s">
        <v>653</v>
      </c>
      <c r="B1971" s="160" t="s">
        <v>270</v>
      </c>
      <c r="C1971" s="161">
        <v>31</v>
      </c>
      <c r="D1971" s="182" t="s">
        <v>25</v>
      </c>
      <c r="E1971" s="183">
        <v>4262</v>
      </c>
      <c r="F1971" s="226" t="s">
        <v>135</v>
      </c>
      <c r="G1971" s="220"/>
      <c r="H1971" s="222">
        <v>120000</v>
      </c>
      <c r="I1971" s="222"/>
      <c r="J1971" s="222">
        <v>100000</v>
      </c>
      <c r="K1971" s="222">
        <f t="shared" si="207"/>
        <v>220000</v>
      </c>
    </row>
    <row r="1972" spans="1:11" ht="33.75" x14ac:dyDescent="0.2">
      <c r="A1972" s="305" t="s">
        <v>653</v>
      </c>
      <c r="B1972" s="292" t="s">
        <v>668</v>
      </c>
      <c r="C1972" s="292"/>
      <c r="D1972" s="292"/>
      <c r="E1972" s="301"/>
      <c r="F1972" s="296" t="s">
        <v>35</v>
      </c>
      <c r="G1972" s="297" t="s">
        <v>684</v>
      </c>
      <c r="H1972" s="298">
        <f t="shared" ref="H1972:J1973" si="210">H1973</f>
        <v>190000</v>
      </c>
      <c r="I1972" s="298">
        <f t="shared" si="210"/>
        <v>0</v>
      </c>
      <c r="J1972" s="298">
        <f t="shared" si="210"/>
        <v>0</v>
      </c>
      <c r="K1972" s="298">
        <f t="shared" si="207"/>
        <v>190000</v>
      </c>
    </row>
    <row r="1973" spans="1:11" x14ac:dyDescent="0.2">
      <c r="A1973" s="353" t="s">
        <v>653</v>
      </c>
      <c r="B1973" s="299" t="s">
        <v>668</v>
      </c>
      <c r="C1973" s="282">
        <v>31</v>
      </c>
      <c r="D1973" s="282"/>
      <c r="E1973" s="283">
        <v>42</v>
      </c>
      <c r="F1973" s="284"/>
      <c r="G1973" s="285"/>
      <c r="H1973" s="286">
        <f t="shared" si="210"/>
        <v>190000</v>
      </c>
      <c r="I1973" s="286">
        <f t="shared" si="210"/>
        <v>0</v>
      </c>
      <c r="J1973" s="286">
        <f t="shared" si="210"/>
        <v>0</v>
      </c>
      <c r="K1973" s="286">
        <f t="shared" si="207"/>
        <v>190000</v>
      </c>
    </row>
    <row r="1974" spans="1:11" x14ac:dyDescent="0.2">
      <c r="A1974" s="238" t="s">
        <v>653</v>
      </c>
      <c r="B1974" s="247" t="s">
        <v>668</v>
      </c>
      <c r="C1974" s="237">
        <v>31</v>
      </c>
      <c r="D1974" s="238"/>
      <c r="E1974" s="248">
        <v>423</v>
      </c>
      <c r="F1974" s="245"/>
      <c r="G1974" s="209"/>
      <c r="H1974" s="184">
        <f>H1975</f>
        <v>190000</v>
      </c>
      <c r="I1974" s="184">
        <f>I1975</f>
        <v>0</v>
      </c>
      <c r="J1974" s="184">
        <f>J1975</f>
        <v>0</v>
      </c>
      <c r="K1974" s="184">
        <f t="shared" si="207"/>
        <v>190000</v>
      </c>
    </row>
    <row r="1975" spans="1:11" ht="15" x14ac:dyDescent="0.2">
      <c r="A1975" s="182" t="s">
        <v>653</v>
      </c>
      <c r="B1975" s="160" t="s">
        <v>668</v>
      </c>
      <c r="C1975" s="161">
        <v>31</v>
      </c>
      <c r="D1975" s="182" t="s">
        <v>25</v>
      </c>
      <c r="E1975" s="183">
        <v>4231</v>
      </c>
      <c r="F1975" s="320" t="s">
        <v>128</v>
      </c>
      <c r="G1975" s="220"/>
      <c r="H1975" s="222">
        <v>190000</v>
      </c>
      <c r="I1975" s="222"/>
      <c r="J1975" s="222"/>
      <c r="K1975" s="222">
        <f t="shared" si="207"/>
        <v>190000</v>
      </c>
    </row>
    <row r="1976" spans="1:11" ht="33.75" x14ac:dyDescent="0.2">
      <c r="A1976" s="354" t="s">
        <v>653</v>
      </c>
      <c r="B1976" s="293" t="s">
        <v>672</v>
      </c>
      <c r="C1976" s="293"/>
      <c r="D1976" s="293"/>
      <c r="E1976" s="294"/>
      <c r="F1976" s="296" t="s">
        <v>79</v>
      </c>
      <c r="G1976" s="297" t="s">
        <v>684</v>
      </c>
      <c r="H1976" s="298">
        <f>H1977+H1984+H1987</f>
        <v>146000</v>
      </c>
      <c r="I1976" s="298">
        <f>I1977+I1984+I1987</f>
        <v>0</v>
      </c>
      <c r="J1976" s="298">
        <f>J1977+J1984+J1987</f>
        <v>0</v>
      </c>
      <c r="K1976" s="298">
        <f t="shared" si="207"/>
        <v>146000</v>
      </c>
    </row>
    <row r="1977" spans="1:11" x14ac:dyDescent="0.2">
      <c r="A1977" s="353" t="s">
        <v>653</v>
      </c>
      <c r="B1977" s="299" t="s">
        <v>672</v>
      </c>
      <c r="C1977" s="282">
        <v>11</v>
      </c>
      <c r="D1977" s="282"/>
      <c r="E1977" s="283">
        <v>31</v>
      </c>
      <c r="F1977" s="284"/>
      <c r="G1977" s="285"/>
      <c r="H1977" s="286">
        <f>H1978+H1981</f>
        <v>66000</v>
      </c>
      <c r="I1977" s="286">
        <f>I1978+I1981</f>
        <v>0</v>
      </c>
      <c r="J1977" s="286">
        <f>J1978+J1981</f>
        <v>0</v>
      </c>
      <c r="K1977" s="286">
        <f t="shared" si="207"/>
        <v>66000</v>
      </c>
    </row>
    <row r="1978" spans="1:11" x14ac:dyDescent="0.2">
      <c r="A1978" s="253" t="s">
        <v>653</v>
      </c>
      <c r="B1978" s="237" t="s">
        <v>672</v>
      </c>
      <c r="C1978" s="154">
        <v>11</v>
      </c>
      <c r="D1978" s="181"/>
      <c r="E1978" s="176">
        <v>311</v>
      </c>
      <c r="F1978" s="225"/>
      <c r="G1978" s="209"/>
      <c r="H1978" s="184">
        <f>SUM(H1979:H1980)</f>
        <v>56500</v>
      </c>
      <c r="I1978" s="184">
        <f>SUM(I1979:I1980)</f>
        <v>0</v>
      </c>
      <c r="J1978" s="184">
        <f>SUM(J1979:J1980)</f>
        <v>0</v>
      </c>
      <c r="K1978" s="184">
        <f t="shared" si="207"/>
        <v>56500</v>
      </c>
    </row>
    <row r="1979" spans="1:11" ht="15" x14ac:dyDescent="0.2">
      <c r="A1979" s="162" t="s">
        <v>653</v>
      </c>
      <c r="B1979" s="161" t="s">
        <v>672</v>
      </c>
      <c r="C1979" s="161">
        <v>11</v>
      </c>
      <c r="D1979" s="182" t="s">
        <v>25</v>
      </c>
      <c r="E1979" s="183">
        <v>3111</v>
      </c>
      <c r="F1979" s="226" t="s">
        <v>19</v>
      </c>
      <c r="G1979" s="220"/>
      <c r="H1979" s="244">
        <v>46000</v>
      </c>
      <c r="I1979" s="244"/>
      <c r="J1979" s="244"/>
      <c r="K1979" s="244">
        <f t="shared" si="207"/>
        <v>46000</v>
      </c>
    </row>
    <row r="1980" spans="1:11" ht="15" x14ac:dyDescent="0.2">
      <c r="A1980" s="162" t="s">
        <v>653</v>
      </c>
      <c r="B1980" s="161" t="s">
        <v>672</v>
      </c>
      <c r="C1980" s="161">
        <v>11</v>
      </c>
      <c r="D1980" s="182" t="s">
        <v>25</v>
      </c>
      <c r="E1980" s="183">
        <v>3114</v>
      </c>
      <c r="F1980" s="226" t="s">
        <v>21</v>
      </c>
      <c r="G1980" s="220"/>
      <c r="H1980" s="244">
        <v>10500</v>
      </c>
      <c r="I1980" s="244"/>
      <c r="J1980" s="244"/>
      <c r="K1980" s="244">
        <f t="shared" si="207"/>
        <v>10500</v>
      </c>
    </row>
    <row r="1981" spans="1:11" x14ac:dyDescent="0.2">
      <c r="A1981" s="253" t="s">
        <v>653</v>
      </c>
      <c r="B1981" s="237" t="s">
        <v>672</v>
      </c>
      <c r="C1981" s="154">
        <v>11</v>
      </c>
      <c r="D1981" s="181"/>
      <c r="E1981" s="176">
        <v>313</v>
      </c>
      <c r="F1981" s="225"/>
      <c r="G1981" s="209"/>
      <c r="H1981" s="184">
        <f>SUM(H1982:H1983)</f>
        <v>9500</v>
      </c>
      <c r="I1981" s="184">
        <f>SUM(I1982:I1983)</f>
        <v>0</v>
      </c>
      <c r="J1981" s="184">
        <f>SUM(J1982:J1983)</f>
        <v>0</v>
      </c>
      <c r="K1981" s="184">
        <f t="shared" si="207"/>
        <v>9500</v>
      </c>
    </row>
    <row r="1982" spans="1:11" ht="15" x14ac:dyDescent="0.2">
      <c r="A1982" s="162" t="s">
        <v>653</v>
      </c>
      <c r="B1982" s="161" t="s">
        <v>672</v>
      </c>
      <c r="C1982" s="161">
        <v>11</v>
      </c>
      <c r="D1982" s="182" t="s">
        <v>25</v>
      </c>
      <c r="E1982" s="183">
        <v>3132</v>
      </c>
      <c r="F1982" s="226" t="s">
        <v>280</v>
      </c>
      <c r="G1982" s="220"/>
      <c r="H1982" s="244">
        <v>8500</v>
      </c>
      <c r="I1982" s="244"/>
      <c r="J1982" s="244"/>
      <c r="K1982" s="244">
        <f t="shared" si="207"/>
        <v>8500</v>
      </c>
    </row>
    <row r="1983" spans="1:11" ht="30" x14ac:dyDescent="0.2">
      <c r="A1983" s="162" t="s">
        <v>653</v>
      </c>
      <c r="B1983" s="161" t="s">
        <v>672</v>
      </c>
      <c r="C1983" s="161">
        <v>11</v>
      </c>
      <c r="D1983" s="182" t="s">
        <v>25</v>
      </c>
      <c r="E1983" s="183">
        <v>3133</v>
      </c>
      <c r="F1983" s="226" t="s">
        <v>258</v>
      </c>
      <c r="G1983" s="220"/>
      <c r="H1983" s="244">
        <v>1000</v>
      </c>
      <c r="I1983" s="244"/>
      <c r="J1983" s="244"/>
      <c r="K1983" s="244">
        <f t="shared" si="207"/>
        <v>1000</v>
      </c>
    </row>
    <row r="1984" spans="1:11" x14ac:dyDescent="0.2">
      <c r="A1984" s="353" t="s">
        <v>653</v>
      </c>
      <c r="B1984" s="299" t="s">
        <v>672</v>
      </c>
      <c r="C1984" s="282">
        <v>11</v>
      </c>
      <c r="D1984" s="282"/>
      <c r="E1984" s="283">
        <v>32</v>
      </c>
      <c r="F1984" s="284"/>
      <c r="G1984" s="285"/>
      <c r="H1984" s="286">
        <f t="shared" ref="H1984:J1985" si="211">H1985</f>
        <v>49000</v>
      </c>
      <c r="I1984" s="286">
        <f t="shared" si="211"/>
        <v>0</v>
      </c>
      <c r="J1984" s="286">
        <f t="shared" si="211"/>
        <v>0</v>
      </c>
      <c r="K1984" s="286">
        <f t="shared" si="207"/>
        <v>49000</v>
      </c>
    </row>
    <row r="1985" spans="1:11" x14ac:dyDescent="0.2">
      <c r="A1985" s="253" t="s">
        <v>653</v>
      </c>
      <c r="B1985" s="237" t="s">
        <v>672</v>
      </c>
      <c r="C1985" s="154">
        <v>11</v>
      </c>
      <c r="D1985" s="181"/>
      <c r="E1985" s="176">
        <v>329</v>
      </c>
      <c r="F1985" s="226"/>
      <c r="G1985" s="209"/>
      <c r="H1985" s="184">
        <f t="shared" si="211"/>
        <v>49000</v>
      </c>
      <c r="I1985" s="184">
        <f t="shared" si="211"/>
        <v>0</v>
      </c>
      <c r="J1985" s="184">
        <f t="shared" si="211"/>
        <v>0</v>
      </c>
      <c r="K1985" s="184">
        <f t="shared" si="207"/>
        <v>49000</v>
      </c>
    </row>
    <row r="1986" spans="1:11" ht="15" x14ac:dyDescent="0.2">
      <c r="A1986" s="162" t="s">
        <v>653</v>
      </c>
      <c r="B1986" s="161" t="s">
        <v>672</v>
      </c>
      <c r="C1986" s="161">
        <v>11</v>
      </c>
      <c r="D1986" s="182" t="s">
        <v>25</v>
      </c>
      <c r="E1986" s="183">
        <v>3296</v>
      </c>
      <c r="F1986" s="226" t="s">
        <v>612</v>
      </c>
      <c r="G1986" s="220"/>
      <c r="H1986" s="244">
        <v>49000</v>
      </c>
      <c r="I1986" s="244"/>
      <c r="J1986" s="244"/>
      <c r="K1986" s="244">
        <f t="shared" si="207"/>
        <v>49000</v>
      </c>
    </row>
    <row r="1987" spans="1:11" x14ac:dyDescent="0.2">
      <c r="A1987" s="353" t="s">
        <v>653</v>
      </c>
      <c r="B1987" s="299" t="s">
        <v>672</v>
      </c>
      <c r="C1987" s="282">
        <v>11</v>
      </c>
      <c r="D1987" s="282"/>
      <c r="E1987" s="283">
        <v>34</v>
      </c>
      <c r="F1987" s="284"/>
      <c r="G1987" s="285"/>
      <c r="H1987" s="286">
        <f>H1988</f>
        <v>31000</v>
      </c>
      <c r="I1987" s="286">
        <f>I1988</f>
        <v>0</v>
      </c>
      <c r="J1987" s="286">
        <f>J1988</f>
        <v>0</v>
      </c>
      <c r="K1987" s="286">
        <f t="shared" si="207"/>
        <v>31000</v>
      </c>
    </row>
    <row r="1988" spans="1:11" x14ac:dyDescent="0.2">
      <c r="A1988" s="253" t="s">
        <v>653</v>
      </c>
      <c r="B1988" s="237" t="s">
        <v>672</v>
      </c>
      <c r="C1988" s="154">
        <v>11</v>
      </c>
      <c r="D1988" s="181"/>
      <c r="E1988" s="176">
        <v>343</v>
      </c>
      <c r="F1988" s="225"/>
      <c r="G1988" s="209"/>
      <c r="H1988" s="184">
        <f>H1989+H1990</f>
        <v>31000</v>
      </c>
      <c r="I1988" s="184">
        <f>I1989+I1990</f>
        <v>0</v>
      </c>
      <c r="J1988" s="184">
        <f>J1989+J1990</f>
        <v>0</v>
      </c>
      <c r="K1988" s="184">
        <f t="shared" si="207"/>
        <v>31000</v>
      </c>
    </row>
    <row r="1989" spans="1:11" ht="15" x14ac:dyDescent="0.2">
      <c r="A1989" s="162" t="s">
        <v>653</v>
      </c>
      <c r="B1989" s="161" t="s">
        <v>672</v>
      </c>
      <c r="C1989" s="161">
        <v>11</v>
      </c>
      <c r="D1989" s="182" t="s">
        <v>25</v>
      </c>
      <c r="E1989" s="183">
        <v>3431</v>
      </c>
      <c r="F1989" s="226" t="s">
        <v>153</v>
      </c>
      <c r="G1989" s="220"/>
      <c r="H1989" s="221">
        <v>2000</v>
      </c>
      <c r="I1989" s="221"/>
      <c r="J1989" s="221"/>
      <c r="K1989" s="221">
        <f t="shared" si="207"/>
        <v>2000</v>
      </c>
    </row>
    <row r="1990" spans="1:11" ht="15" x14ac:dyDescent="0.2">
      <c r="A1990" s="162" t="s">
        <v>653</v>
      </c>
      <c r="B1990" s="161" t="s">
        <v>672</v>
      </c>
      <c r="C1990" s="161">
        <v>11</v>
      </c>
      <c r="D1990" s="182" t="s">
        <v>25</v>
      </c>
      <c r="E1990" s="183">
        <v>3433</v>
      </c>
      <c r="F1990" s="226" t="s">
        <v>126</v>
      </c>
      <c r="G1990" s="220"/>
      <c r="H1990" s="244">
        <v>29000</v>
      </c>
      <c r="I1990" s="244"/>
      <c r="J1990" s="244"/>
      <c r="K1990" s="244">
        <f t="shared" si="207"/>
        <v>29000</v>
      </c>
    </row>
    <row r="1991" spans="1:11" x14ac:dyDescent="0.2">
      <c r="A1991" s="361" t="s">
        <v>670</v>
      </c>
      <c r="B1991" s="414" t="s">
        <v>921</v>
      </c>
      <c r="C1991" s="414"/>
      <c r="D1991" s="414"/>
      <c r="E1991" s="414"/>
      <c r="F1991" s="414"/>
      <c r="G1991" s="201"/>
      <c r="H1991" s="150">
        <f>H1992</f>
        <v>110138141</v>
      </c>
      <c r="I1991" s="150">
        <f>I1992</f>
        <v>7308349</v>
      </c>
      <c r="J1991" s="150">
        <f>J1992</f>
        <v>8581123</v>
      </c>
      <c r="K1991" s="150">
        <f t="shared" si="207"/>
        <v>111410915</v>
      </c>
    </row>
    <row r="1992" spans="1:11" ht="56.25" x14ac:dyDescent="0.2">
      <c r="A1992" s="359" t="s">
        <v>670</v>
      </c>
      <c r="B1992" s="312" t="s">
        <v>676</v>
      </c>
      <c r="C1992" s="312"/>
      <c r="D1992" s="312"/>
      <c r="E1992" s="313"/>
      <c r="F1992" s="310" t="s">
        <v>720</v>
      </c>
      <c r="G1992" s="297" t="s">
        <v>642</v>
      </c>
      <c r="H1992" s="298">
        <f>H1993+H2002+H2032+H2038+H2041+H2046+H2052+H2064+H2073+H2076</f>
        <v>110138141</v>
      </c>
      <c r="I1992" s="298">
        <f>I1993+I2002+I2032+I2038+I2041+I2046+I2052+I2064+I2073+I2076</f>
        <v>7308349</v>
      </c>
      <c r="J1992" s="298">
        <f>J1993+J2002+J2032+J2038+J2041+J2046+J2052+J2064+J2073+J2076</f>
        <v>8581123</v>
      </c>
      <c r="K1992" s="298">
        <f t="shared" si="207"/>
        <v>111410915</v>
      </c>
    </row>
    <row r="1993" spans="1:11" x14ac:dyDescent="0.2">
      <c r="A1993" s="353" t="s">
        <v>670</v>
      </c>
      <c r="B1993" s="299" t="s">
        <v>676</v>
      </c>
      <c r="C1993" s="282">
        <v>43</v>
      </c>
      <c r="D1993" s="282"/>
      <c r="E1993" s="283">
        <v>31</v>
      </c>
      <c r="F1993" s="284"/>
      <c r="G1993" s="285"/>
      <c r="H1993" s="286">
        <f>H1994+H1998+H2000</f>
        <v>54400209</v>
      </c>
      <c r="I1993" s="286">
        <f>I1994+I1998+I2000</f>
        <v>0</v>
      </c>
      <c r="J1993" s="286">
        <f>J1994+J1998+J2000</f>
        <v>0</v>
      </c>
      <c r="K1993" s="286">
        <f t="shared" si="207"/>
        <v>54400209</v>
      </c>
    </row>
    <row r="1994" spans="1:11" x14ac:dyDescent="0.2">
      <c r="A1994" s="170" t="s">
        <v>670</v>
      </c>
      <c r="B1994" s="169" t="s">
        <v>676</v>
      </c>
      <c r="C1994" s="169">
        <v>43</v>
      </c>
      <c r="D1994" s="169"/>
      <c r="E1994" s="187">
        <v>311</v>
      </c>
      <c r="F1994" s="230"/>
      <c r="G1994" s="198"/>
      <c r="H1994" s="158">
        <f>SUM(H1995:H1997)</f>
        <v>40031311</v>
      </c>
      <c r="I1994" s="158">
        <f>SUM(I1995:I1997)</f>
        <v>0</v>
      </c>
      <c r="J1994" s="158">
        <f>SUM(J1995:J1997)</f>
        <v>0</v>
      </c>
      <c r="K1994" s="158">
        <f t="shared" si="207"/>
        <v>40031311</v>
      </c>
    </row>
    <row r="1995" spans="1:11" ht="15" x14ac:dyDescent="0.2">
      <c r="A1995" s="172" t="s">
        <v>670</v>
      </c>
      <c r="B1995" s="145" t="s">
        <v>676</v>
      </c>
      <c r="C1995" s="145">
        <v>43</v>
      </c>
      <c r="D1995" s="145" t="s">
        <v>692</v>
      </c>
      <c r="E1995" s="188">
        <v>3111</v>
      </c>
      <c r="F1995" s="228" t="s">
        <v>19</v>
      </c>
      <c r="G1995" s="205"/>
      <c r="H1995" s="222">
        <v>38844611</v>
      </c>
      <c r="I1995" s="222"/>
      <c r="J1995" s="222"/>
      <c r="K1995" s="222">
        <f t="shared" ref="K1995:K2058" si="212">H1995-I1995+J1995</f>
        <v>38844611</v>
      </c>
    </row>
    <row r="1996" spans="1:11" ht="15" x14ac:dyDescent="0.2">
      <c r="A1996" s="172" t="s">
        <v>670</v>
      </c>
      <c r="B1996" s="145" t="s">
        <v>676</v>
      </c>
      <c r="C1996" s="145">
        <v>43</v>
      </c>
      <c r="D1996" s="145" t="s">
        <v>692</v>
      </c>
      <c r="E1996" s="188">
        <v>3112</v>
      </c>
      <c r="F1996" s="228" t="s">
        <v>638</v>
      </c>
      <c r="G1996" s="205"/>
      <c r="H1996" s="222">
        <v>1136700</v>
      </c>
      <c r="I1996" s="222"/>
      <c r="J1996" s="222"/>
      <c r="K1996" s="222">
        <f t="shared" si="212"/>
        <v>1136700</v>
      </c>
    </row>
    <row r="1997" spans="1:11" ht="15" x14ac:dyDescent="0.2">
      <c r="A1997" s="172" t="s">
        <v>670</v>
      </c>
      <c r="B1997" s="145" t="s">
        <v>676</v>
      </c>
      <c r="C1997" s="145">
        <v>43</v>
      </c>
      <c r="D1997" s="145" t="s">
        <v>692</v>
      </c>
      <c r="E1997" s="188">
        <v>3113</v>
      </c>
      <c r="F1997" s="228" t="s">
        <v>20</v>
      </c>
      <c r="G1997" s="205"/>
      <c r="H1997" s="222">
        <v>50000</v>
      </c>
      <c r="I1997" s="222"/>
      <c r="J1997" s="222"/>
      <c r="K1997" s="222">
        <f t="shared" si="212"/>
        <v>50000</v>
      </c>
    </row>
    <row r="1998" spans="1:11" x14ac:dyDescent="0.2">
      <c r="A1998" s="170" t="s">
        <v>670</v>
      </c>
      <c r="B1998" s="169" t="s">
        <v>676</v>
      </c>
      <c r="C1998" s="169">
        <v>43</v>
      </c>
      <c r="D1998" s="169"/>
      <c r="E1998" s="187">
        <v>312</v>
      </c>
      <c r="F1998" s="230"/>
      <c r="G1998" s="198"/>
      <c r="H1998" s="158">
        <f>H1999</f>
        <v>7571451</v>
      </c>
      <c r="I1998" s="158">
        <f>I1999</f>
        <v>0</v>
      </c>
      <c r="J1998" s="158">
        <f>J1999</f>
        <v>0</v>
      </c>
      <c r="K1998" s="158">
        <f t="shared" si="212"/>
        <v>7571451</v>
      </c>
    </row>
    <row r="1999" spans="1:11" ht="15" x14ac:dyDescent="0.2">
      <c r="A1999" s="172" t="s">
        <v>670</v>
      </c>
      <c r="B1999" s="145" t="s">
        <v>676</v>
      </c>
      <c r="C1999" s="145">
        <v>43</v>
      </c>
      <c r="D1999" s="145" t="s">
        <v>692</v>
      </c>
      <c r="E1999" s="188">
        <v>3121</v>
      </c>
      <c r="F1999" s="228" t="s">
        <v>138</v>
      </c>
      <c r="G1999" s="205"/>
      <c r="H1999" s="222">
        <v>7571451</v>
      </c>
      <c r="I1999" s="222"/>
      <c r="J1999" s="222"/>
      <c r="K1999" s="222">
        <f t="shared" si="212"/>
        <v>7571451</v>
      </c>
    </row>
    <row r="2000" spans="1:11" x14ac:dyDescent="0.2">
      <c r="A2000" s="170" t="s">
        <v>670</v>
      </c>
      <c r="B2000" s="169" t="s">
        <v>676</v>
      </c>
      <c r="C2000" s="169">
        <v>43</v>
      </c>
      <c r="D2000" s="169"/>
      <c r="E2000" s="187">
        <v>313</v>
      </c>
      <c r="F2000" s="230"/>
      <c r="G2000" s="198"/>
      <c r="H2000" s="158">
        <f>SUM(H2001:H2001)</f>
        <v>6797447</v>
      </c>
      <c r="I2000" s="158">
        <f>SUM(I2001:I2001)</f>
        <v>0</v>
      </c>
      <c r="J2000" s="158">
        <f>SUM(J2001:J2001)</f>
        <v>0</v>
      </c>
      <c r="K2000" s="158">
        <f t="shared" si="212"/>
        <v>6797447</v>
      </c>
    </row>
    <row r="2001" spans="1:11" ht="15" x14ac:dyDescent="0.2">
      <c r="A2001" s="172" t="s">
        <v>670</v>
      </c>
      <c r="B2001" s="145" t="s">
        <v>676</v>
      </c>
      <c r="C2001" s="145">
        <v>43</v>
      </c>
      <c r="D2001" s="145" t="s">
        <v>692</v>
      </c>
      <c r="E2001" s="188">
        <v>3132</v>
      </c>
      <c r="F2001" s="228" t="s">
        <v>280</v>
      </c>
      <c r="G2001" s="205"/>
      <c r="H2001" s="222">
        <v>6797447</v>
      </c>
      <c r="I2001" s="222"/>
      <c r="J2001" s="222"/>
      <c r="K2001" s="222">
        <f t="shared" si="212"/>
        <v>6797447</v>
      </c>
    </row>
    <row r="2002" spans="1:11" x14ac:dyDescent="0.2">
      <c r="A2002" s="353" t="s">
        <v>670</v>
      </c>
      <c r="B2002" s="299" t="s">
        <v>676</v>
      </c>
      <c r="C2002" s="282">
        <v>43</v>
      </c>
      <c r="D2002" s="282"/>
      <c r="E2002" s="283">
        <v>32</v>
      </c>
      <c r="F2002" s="284"/>
      <c r="G2002" s="285"/>
      <c r="H2002" s="286">
        <f>H2003+H2007+H2012+H2022+H2024</f>
        <v>37824133</v>
      </c>
      <c r="I2002" s="286">
        <f>I2003+I2007+I2012+I2022+I2024</f>
        <v>1296176</v>
      </c>
      <c r="J2002" s="286">
        <f>J2003+J2007+J2012+J2022+J2024</f>
        <v>6263123</v>
      </c>
      <c r="K2002" s="286">
        <f t="shared" si="212"/>
        <v>42791080</v>
      </c>
    </row>
    <row r="2003" spans="1:11" x14ac:dyDescent="0.2">
      <c r="A2003" s="170" t="s">
        <v>670</v>
      </c>
      <c r="B2003" s="169" t="s">
        <v>676</v>
      </c>
      <c r="C2003" s="169">
        <v>43</v>
      </c>
      <c r="D2003" s="169"/>
      <c r="E2003" s="187">
        <v>321</v>
      </c>
      <c r="F2003" s="230"/>
      <c r="G2003" s="198"/>
      <c r="H2003" s="158">
        <f>SUM(H2004:H2006)</f>
        <v>4047250</v>
      </c>
      <c r="I2003" s="158">
        <f>SUM(I2004:I2006)</f>
        <v>600000</v>
      </c>
      <c r="J2003" s="158">
        <f>SUM(J2004:J2006)</f>
        <v>127750</v>
      </c>
      <c r="K2003" s="158">
        <f t="shared" si="212"/>
        <v>3575000</v>
      </c>
    </row>
    <row r="2004" spans="1:11" ht="15" x14ac:dyDescent="0.2">
      <c r="A2004" s="172" t="s">
        <v>670</v>
      </c>
      <c r="B2004" s="145" t="s">
        <v>676</v>
      </c>
      <c r="C2004" s="145">
        <v>43</v>
      </c>
      <c r="D2004" s="145" t="s">
        <v>692</v>
      </c>
      <c r="E2004" s="188">
        <v>3211</v>
      </c>
      <c r="F2004" s="228" t="s">
        <v>110</v>
      </c>
      <c r="G2004" s="205"/>
      <c r="H2004" s="222">
        <v>1900000</v>
      </c>
      <c r="I2004" s="222">
        <v>600000</v>
      </c>
      <c r="J2004" s="222"/>
      <c r="K2004" s="222">
        <f t="shared" si="212"/>
        <v>1300000</v>
      </c>
    </row>
    <row r="2005" spans="1:11" ht="30" x14ac:dyDescent="0.2">
      <c r="A2005" s="172" t="s">
        <v>670</v>
      </c>
      <c r="B2005" s="145" t="s">
        <v>676</v>
      </c>
      <c r="C2005" s="145">
        <v>43</v>
      </c>
      <c r="D2005" s="145" t="s">
        <v>692</v>
      </c>
      <c r="E2005" s="188">
        <v>3212</v>
      </c>
      <c r="F2005" s="228" t="s">
        <v>111</v>
      </c>
      <c r="G2005" s="205"/>
      <c r="H2005" s="222">
        <v>1100000</v>
      </c>
      <c r="I2005" s="222"/>
      <c r="J2005" s="222"/>
      <c r="K2005" s="222">
        <f t="shared" si="212"/>
        <v>1100000</v>
      </c>
    </row>
    <row r="2006" spans="1:11" ht="15" x14ac:dyDescent="0.2">
      <c r="A2006" s="172" t="s">
        <v>670</v>
      </c>
      <c r="B2006" s="145" t="s">
        <v>676</v>
      </c>
      <c r="C2006" s="145">
        <v>43</v>
      </c>
      <c r="D2006" s="145" t="s">
        <v>692</v>
      </c>
      <c r="E2006" s="188">
        <v>3213</v>
      </c>
      <c r="F2006" s="228" t="s">
        <v>112</v>
      </c>
      <c r="G2006" s="205"/>
      <c r="H2006" s="222">
        <v>1047250</v>
      </c>
      <c r="I2006" s="222"/>
      <c r="J2006" s="222">
        <v>127750</v>
      </c>
      <c r="K2006" s="222">
        <f t="shared" si="212"/>
        <v>1175000</v>
      </c>
    </row>
    <row r="2007" spans="1:11" x14ac:dyDescent="0.2">
      <c r="A2007" s="170" t="s">
        <v>670</v>
      </c>
      <c r="B2007" s="169" t="s">
        <v>676</v>
      </c>
      <c r="C2007" s="169">
        <v>43</v>
      </c>
      <c r="D2007" s="169"/>
      <c r="E2007" s="187">
        <v>322</v>
      </c>
      <c r="F2007" s="230"/>
      <c r="G2007" s="198"/>
      <c r="H2007" s="158">
        <f>SUM(H2008:H2011)</f>
        <v>2607625</v>
      </c>
      <c r="I2007" s="158">
        <f>SUM(I2008:I2011)</f>
        <v>134730</v>
      </c>
      <c r="J2007" s="158">
        <f>SUM(J2008:J2011)</f>
        <v>30550</v>
      </c>
      <c r="K2007" s="158">
        <f t="shared" si="212"/>
        <v>2503445</v>
      </c>
    </row>
    <row r="2008" spans="1:11" ht="15" x14ac:dyDescent="0.2">
      <c r="A2008" s="172" t="s">
        <v>670</v>
      </c>
      <c r="B2008" s="145" t="s">
        <v>676</v>
      </c>
      <c r="C2008" s="145">
        <v>43</v>
      </c>
      <c r="D2008" s="145" t="s">
        <v>692</v>
      </c>
      <c r="E2008" s="188">
        <v>3221</v>
      </c>
      <c r="F2008" s="228" t="s">
        <v>146</v>
      </c>
      <c r="G2008" s="205"/>
      <c r="H2008" s="222">
        <v>535750</v>
      </c>
      <c r="I2008" s="222">
        <v>51105</v>
      </c>
      <c r="J2008" s="222"/>
      <c r="K2008" s="222">
        <f t="shared" si="212"/>
        <v>484645</v>
      </c>
    </row>
    <row r="2009" spans="1:11" ht="15" x14ac:dyDescent="0.2">
      <c r="A2009" s="172" t="s">
        <v>670</v>
      </c>
      <c r="B2009" s="145" t="s">
        <v>676</v>
      </c>
      <c r="C2009" s="145">
        <v>43</v>
      </c>
      <c r="D2009" s="145" t="s">
        <v>692</v>
      </c>
      <c r="E2009" s="188">
        <v>3223</v>
      </c>
      <c r="F2009" s="228" t="s">
        <v>115</v>
      </c>
      <c r="G2009" s="205"/>
      <c r="H2009" s="222">
        <v>1957000</v>
      </c>
      <c r="I2009" s="222"/>
      <c r="J2009" s="222">
        <v>30550</v>
      </c>
      <c r="K2009" s="222">
        <f t="shared" si="212"/>
        <v>1987550</v>
      </c>
    </row>
    <row r="2010" spans="1:11" ht="30" x14ac:dyDescent="0.2">
      <c r="A2010" s="172" t="s">
        <v>670</v>
      </c>
      <c r="B2010" s="145" t="s">
        <v>676</v>
      </c>
      <c r="C2010" s="145">
        <v>43</v>
      </c>
      <c r="D2010" s="145" t="s">
        <v>692</v>
      </c>
      <c r="E2010" s="188">
        <v>3224</v>
      </c>
      <c r="F2010" s="228" t="s">
        <v>144</v>
      </c>
      <c r="G2010" s="205"/>
      <c r="H2010" s="222">
        <v>10000</v>
      </c>
      <c r="I2010" s="222">
        <v>3750</v>
      </c>
      <c r="J2010" s="222"/>
      <c r="K2010" s="222">
        <f t="shared" si="212"/>
        <v>6250</v>
      </c>
    </row>
    <row r="2011" spans="1:11" ht="15" x14ac:dyDescent="0.2">
      <c r="A2011" s="172" t="s">
        <v>670</v>
      </c>
      <c r="B2011" s="145" t="s">
        <v>676</v>
      </c>
      <c r="C2011" s="145">
        <v>43</v>
      </c>
      <c r="D2011" s="145" t="s">
        <v>692</v>
      </c>
      <c r="E2011" s="188">
        <v>3225</v>
      </c>
      <c r="F2011" s="228" t="s">
        <v>151</v>
      </c>
      <c r="G2011" s="205"/>
      <c r="H2011" s="222">
        <v>104875</v>
      </c>
      <c r="I2011" s="222">
        <v>79875</v>
      </c>
      <c r="J2011" s="222"/>
      <c r="K2011" s="222">
        <f t="shared" si="212"/>
        <v>25000</v>
      </c>
    </row>
    <row r="2012" spans="1:11" x14ac:dyDescent="0.2">
      <c r="A2012" s="170" t="s">
        <v>670</v>
      </c>
      <c r="B2012" s="169" t="s">
        <v>676</v>
      </c>
      <c r="C2012" s="169">
        <v>43</v>
      </c>
      <c r="D2012" s="169"/>
      <c r="E2012" s="187">
        <v>323</v>
      </c>
      <c r="F2012" s="230"/>
      <c r="G2012" s="198"/>
      <c r="H2012" s="158">
        <f>SUM(H2013:H2021)</f>
        <v>29151008</v>
      </c>
      <c r="I2012" s="158">
        <f>SUM(I2013:I2021)</f>
        <v>527696</v>
      </c>
      <c r="J2012" s="158">
        <f>SUM(J2013:J2021)</f>
        <v>5702948</v>
      </c>
      <c r="K2012" s="158">
        <f t="shared" si="212"/>
        <v>34326260</v>
      </c>
    </row>
    <row r="2013" spans="1:11" ht="15" x14ac:dyDescent="0.2">
      <c r="A2013" s="172" t="s">
        <v>670</v>
      </c>
      <c r="B2013" s="145" t="s">
        <v>676</v>
      </c>
      <c r="C2013" s="145">
        <v>43</v>
      </c>
      <c r="D2013" s="145" t="s">
        <v>692</v>
      </c>
      <c r="E2013" s="188">
        <v>3231</v>
      </c>
      <c r="F2013" s="228" t="s">
        <v>117</v>
      </c>
      <c r="G2013" s="205"/>
      <c r="H2013" s="222">
        <v>1636583</v>
      </c>
      <c r="I2013" s="222">
        <v>458258</v>
      </c>
      <c r="J2013" s="222"/>
      <c r="K2013" s="222">
        <f t="shared" si="212"/>
        <v>1178325</v>
      </c>
    </row>
    <row r="2014" spans="1:11" ht="15" x14ac:dyDescent="0.2">
      <c r="A2014" s="172" t="s">
        <v>670</v>
      </c>
      <c r="B2014" s="145" t="s">
        <v>676</v>
      </c>
      <c r="C2014" s="145">
        <v>43</v>
      </c>
      <c r="D2014" s="145" t="s">
        <v>692</v>
      </c>
      <c r="E2014" s="188">
        <v>3232</v>
      </c>
      <c r="F2014" s="228" t="s">
        <v>118</v>
      </c>
      <c r="G2014" s="205"/>
      <c r="H2014" s="222">
        <v>2459375</v>
      </c>
      <c r="I2014" s="222"/>
      <c r="J2014" s="222">
        <v>2211783</v>
      </c>
      <c r="K2014" s="222">
        <f t="shared" si="212"/>
        <v>4671158</v>
      </c>
    </row>
    <row r="2015" spans="1:11" ht="15" x14ac:dyDescent="0.2">
      <c r="A2015" s="172" t="s">
        <v>670</v>
      </c>
      <c r="B2015" s="145" t="s">
        <v>676</v>
      </c>
      <c r="C2015" s="145">
        <v>43</v>
      </c>
      <c r="D2015" s="145" t="s">
        <v>692</v>
      </c>
      <c r="E2015" s="188">
        <v>3233</v>
      </c>
      <c r="F2015" s="228" t="s">
        <v>119</v>
      </c>
      <c r="G2015" s="205"/>
      <c r="H2015" s="222">
        <v>894063</v>
      </c>
      <c r="I2015" s="222">
        <v>25688</v>
      </c>
      <c r="J2015" s="222"/>
      <c r="K2015" s="222">
        <f t="shared" si="212"/>
        <v>868375</v>
      </c>
    </row>
    <row r="2016" spans="1:11" ht="15" x14ac:dyDescent="0.2">
      <c r="A2016" s="172" t="s">
        <v>670</v>
      </c>
      <c r="B2016" s="145" t="s">
        <v>676</v>
      </c>
      <c r="C2016" s="145">
        <v>43</v>
      </c>
      <c r="D2016" s="145" t="s">
        <v>692</v>
      </c>
      <c r="E2016" s="188">
        <v>3234</v>
      </c>
      <c r="F2016" s="228" t="s">
        <v>120</v>
      </c>
      <c r="G2016" s="205"/>
      <c r="H2016" s="222">
        <v>447000</v>
      </c>
      <c r="I2016" s="222">
        <v>43750</v>
      </c>
      <c r="J2016" s="222"/>
      <c r="K2016" s="222">
        <f t="shared" si="212"/>
        <v>403250</v>
      </c>
    </row>
    <row r="2017" spans="1:11" ht="15" x14ac:dyDescent="0.2">
      <c r="A2017" s="172" t="s">
        <v>670</v>
      </c>
      <c r="B2017" s="145" t="s">
        <v>676</v>
      </c>
      <c r="C2017" s="145">
        <v>43</v>
      </c>
      <c r="D2017" s="145" t="s">
        <v>692</v>
      </c>
      <c r="E2017" s="188">
        <v>3235</v>
      </c>
      <c r="F2017" s="228" t="s">
        <v>42</v>
      </c>
      <c r="G2017" s="205"/>
      <c r="H2017" s="222">
        <v>11237194</v>
      </c>
      <c r="I2017" s="222"/>
      <c r="J2017" s="222">
        <v>384056</v>
      </c>
      <c r="K2017" s="222">
        <f t="shared" si="212"/>
        <v>11621250</v>
      </c>
    </row>
    <row r="2018" spans="1:11" ht="15" x14ac:dyDescent="0.2">
      <c r="A2018" s="172" t="s">
        <v>670</v>
      </c>
      <c r="B2018" s="145" t="s">
        <v>676</v>
      </c>
      <c r="C2018" s="145">
        <v>43</v>
      </c>
      <c r="D2018" s="145" t="s">
        <v>692</v>
      </c>
      <c r="E2018" s="188">
        <v>3236</v>
      </c>
      <c r="F2018" s="228" t="s">
        <v>121</v>
      </c>
      <c r="G2018" s="205"/>
      <c r="H2018" s="222">
        <v>316970</v>
      </c>
      <c r="I2018" s="222"/>
      <c r="J2018" s="222">
        <v>122800</v>
      </c>
      <c r="K2018" s="222">
        <f t="shared" si="212"/>
        <v>439770</v>
      </c>
    </row>
    <row r="2019" spans="1:11" ht="15" x14ac:dyDescent="0.2">
      <c r="A2019" s="172" t="s">
        <v>670</v>
      </c>
      <c r="B2019" s="145" t="s">
        <v>676</v>
      </c>
      <c r="C2019" s="145">
        <v>43</v>
      </c>
      <c r="D2019" s="145" t="s">
        <v>692</v>
      </c>
      <c r="E2019" s="188">
        <v>3237</v>
      </c>
      <c r="F2019" s="228" t="s">
        <v>36</v>
      </c>
      <c r="G2019" s="205"/>
      <c r="H2019" s="222">
        <v>4383698</v>
      </c>
      <c r="I2019" s="222"/>
      <c r="J2019" s="222">
        <v>2195750</v>
      </c>
      <c r="K2019" s="222">
        <f t="shared" si="212"/>
        <v>6579448</v>
      </c>
    </row>
    <row r="2020" spans="1:11" ht="15" x14ac:dyDescent="0.2">
      <c r="A2020" s="172" t="s">
        <v>670</v>
      </c>
      <c r="B2020" s="145" t="s">
        <v>676</v>
      </c>
      <c r="C2020" s="145">
        <v>43</v>
      </c>
      <c r="D2020" s="145" t="s">
        <v>692</v>
      </c>
      <c r="E2020" s="188">
        <v>3238</v>
      </c>
      <c r="F2020" s="228" t="s">
        <v>122</v>
      </c>
      <c r="G2020" s="205"/>
      <c r="H2020" s="222">
        <v>5442500</v>
      </c>
      <c r="I2020" s="222"/>
      <c r="J2020" s="222">
        <v>321164</v>
      </c>
      <c r="K2020" s="222">
        <f t="shared" si="212"/>
        <v>5763664</v>
      </c>
    </row>
    <row r="2021" spans="1:11" ht="15" x14ac:dyDescent="0.2">
      <c r="A2021" s="172" t="s">
        <v>670</v>
      </c>
      <c r="B2021" s="145" t="s">
        <v>676</v>
      </c>
      <c r="C2021" s="145">
        <v>43</v>
      </c>
      <c r="D2021" s="145" t="s">
        <v>692</v>
      </c>
      <c r="E2021" s="188">
        <v>3239</v>
      </c>
      <c r="F2021" s="228" t="s">
        <v>41</v>
      </c>
      <c r="G2021" s="205"/>
      <c r="H2021" s="222">
        <v>2333625</v>
      </c>
      <c r="I2021" s="222"/>
      <c r="J2021" s="222">
        <v>467395</v>
      </c>
      <c r="K2021" s="222">
        <f t="shared" si="212"/>
        <v>2801020</v>
      </c>
    </row>
    <row r="2022" spans="1:11" x14ac:dyDescent="0.2">
      <c r="A2022" s="170" t="s">
        <v>670</v>
      </c>
      <c r="B2022" s="169" t="s">
        <v>676</v>
      </c>
      <c r="C2022" s="169">
        <v>43</v>
      </c>
      <c r="D2022" s="169"/>
      <c r="E2022" s="187">
        <v>324</v>
      </c>
      <c r="F2022" s="230"/>
      <c r="G2022" s="198"/>
      <c r="H2022" s="158">
        <f>H2023</f>
        <v>5000</v>
      </c>
      <c r="I2022" s="158">
        <f>I2023</f>
        <v>0</v>
      </c>
      <c r="J2022" s="158">
        <f>J2023</f>
        <v>0</v>
      </c>
      <c r="K2022" s="158">
        <f t="shared" si="212"/>
        <v>5000</v>
      </c>
    </row>
    <row r="2023" spans="1:11" ht="30" x14ac:dyDescent="0.2">
      <c r="A2023" s="172" t="s">
        <v>670</v>
      </c>
      <c r="B2023" s="145" t="s">
        <v>676</v>
      </c>
      <c r="C2023" s="145">
        <v>43</v>
      </c>
      <c r="D2023" s="145" t="s">
        <v>692</v>
      </c>
      <c r="E2023" s="188">
        <v>3241</v>
      </c>
      <c r="F2023" s="228" t="s">
        <v>238</v>
      </c>
      <c r="G2023" s="205"/>
      <c r="H2023" s="222">
        <v>5000</v>
      </c>
      <c r="I2023" s="222"/>
      <c r="J2023" s="222"/>
      <c r="K2023" s="222">
        <f t="shared" si="212"/>
        <v>5000</v>
      </c>
    </row>
    <row r="2024" spans="1:11" x14ac:dyDescent="0.2">
      <c r="A2024" s="170" t="s">
        <v>670</v>
      </c>
      <c r="B2024" s="169" t="s">
        <v>676</v>
      </c>
      <c r="C2024" s="169">
        <v>43</v>
      </c>
      <c r="D2024" s="169"/>
      <c r="E2024" s="187">
        <v>329</v>
      </c>
      <c r="F2024" s="230"/>
      <c r="G2024" s="198"/>
      <c r="H2024" s="158">
        <f>SUM(H2025:H2031)</f>
        <v>2013250</v>
      </c>
      <c r="I2024" s="158">
        <f>SUM(I2025:I2031)</f>
        <v>33750</v>
      </c>
      <c r="J2024" s="158">
        <f>SUM(J2025:J2031)</f>
        <v>401875</v>
      </c>
      <c r="K2024" s="158">
        <f t="shared" si="212"/>
        <v>2381375</v>
      </c>
    </row>
    <row r="2025" spans="1:11" ht="30" x14ac:dyDescent="0.2">
      <c r="A2025" s="172" t="s">
        <v>670</v>
      </c>
      <c r="B2025" s="145" t="s">
        <v>676</v>
      </c>
      <c r="C2025" s="145">
        <v>43</v>
      </c>
      <c r="D2025" s="145" t="s">
        <v>692</v>
      </c>
      <c r="E2025" s="188">
        <v>3291</v>
      </c>
      <c r="F2025" s="228" t="s">
        <v>152</v>
      </c>
      <c r="G2025" s="205"/>
      <c r="H2025" s="222">
        <v>52000</v>
      </c>
      <c r="I2025" s="222"/>
      <c r="J2025" s="222"/>
      <c r="K2025" s="222">
        <f t="shared" si="212"/>
        <v>52000</v>
      </c>
    </row>
    <row r="2026" spans="1:11" ht="15" x14ac:dyDescent="0.2">
      <c r="A2026" s="172" t="s">
        <v>670</v>
      </c>
      <c r="B2026" s="145" t="s">
        <v>676</v>
      </c>
      <c r="C2026" s="145">
        <v>43</v>
      </c>
      <c r="D2026" s="145" t="s">
        <v>692</v>
      </c>
      <c r="E2026" s="188">
        <v>3292</v>
      </c>
      <c r="F2026" s="228" t="s">
        <v>123</v>
      </c>
      <c r="G2026" s="205"/>
      <c r="H2026" s="222">
        <v>903750</v>
      </c>
      <c r="I2026" s="222">
        <v>3750</v>
      </c>
      <c r="J2026" s="222"/>
      <c r="K2026" s="222">
        <f t="shared" si="212"/>
        <v>900000</v>
      </c>
    </row>
    <row r="2027" spans="1:11" ht="15" x14ac:dyDescent="0.2">
      <c r="A2027" s="172" t="s">
        <v>670</v>
      </c>
      <c r="B2027" s="145" t="s">
        <v>676</v>
      </c>
      <c r="C2027" s="145">
        <v>43</v>
      </c>
      <c r="D2027" s="145" t="s">
        <v>692</v>
      </c>
      <c r="E2027" s="188">
        <v>3293</v>
      </c>
      <c r="F2027" s="228" t="s">
        <v>124</v>
      </c>
      <c r="G2027" s="205"/>
      <c r="H2027" s="222">
        <v>653250</v>
      </c>
      <c r="I2027" s="222"/>
      <c r="J2027" s="222">
        <v>379375</v>
      </c>
      <c r="K2027" s="222">
        <f t="shared" si="212"/>
        <v>1032625</v>
      </c>
    </row>
    <row r="2028" spans="1:11" ht="15" x14ac:dyDescent="0.2">
      <c r="A2028" s="172" t="s">
        <v>670</v>
      </c>
      <c r="B2028" s="145" t="s">
        <v>676</v>
      </c>
      <c r="C2028" s="145">
        <v>43</v>
      </c>
      <c r="D2028" s="145" t="s">
        <v>692</v>
      </c>
      <c r="E2028" s="188">
        <v>3294</v>
      </c>
      <c r="F2028" s="228" t="s">
        <v>611</v>
      </c>
      <c r="G2028" s="205"/>
      <c r="H2028" s="222">
        <v>170000</v>
      </c>
      <c r="I2028" s="222"/>
      <c r="J2028" s="222">
        <v>2500</v>
      </c>
      <c r="K2028" s="222">
        <f t="shared" si="212"/>
        <v>172500</v>
      </c>
    </row>
    <row r="2029" spans="1:11" ht="15" x14ac:dyDescent="0.2">
      <c r="A2029" s="172" t="s">
        <v>670</v>
      </c>
      <c r="B2029" s="145" t="s">
        <v>676</v>
      </c>
      <c r="C2029" s="145">
        <v>43</v>
      </c>
      <c r="D2029" s="145" t="s">
        <v>692</v>
      </c>
      <c r="E2029" s="188">
        <v>3295</v>
      </c>
      <c r="F2029" s="226" t="s">
        <v>237</v>
      </c>
      <c r="G2029" s="220"/>
      <c r="H2029" s="222">
        <v>174250</v>
      </c>
      <c r="I2029" s="222"/>
      <c r="J2029" s="222">
        <v>20000</v>
      </c>
      <c r="K2029" s="222">
        <f t="shared" si="212"/>
        <v>194250</v>
      </c>
    </row>
    <row r="2030" spans="1:11" ht="15" x14ac:dyDescent="0.2">
      <c r="A2030" s="172" t="s">
        <v>670</v>
      </c>
      <c r="B2030" s="145" t="s">
        <v>676</v>
      </c>
      <c r="C2030" s="145">
        <v>43</v>
      </c>
      <c r="D2030" s="145" t="s">
        <v>692</v>
      </c>
      <c r="E2030" s="188">
        <v>3296</v>
      </c>
      <c r="F2030" s="228" t="s">
        <v>612</v>
      </c>
      <c r="G2030" s="205"/>
      <c r="H2030" s="222">
        <v>50000</v>
      </c>
      <c r="I2030" s="222">
        <v>30000</v>
      </c>
      <c r="J2030" s="222"/>
      <c r="K2030" s="222">
        <f t="shared" si="212"/>
        <v>20000</v>
      </c>
    </row>
    <row r="2031" spans="1:11" ht="15" x14ac:dyDescent="0.2">
      <c r="A2031" s="172" t="s">
        <v>670</v>
      </c>
      <c r="B2031" s="145" t="s">
        <v>676</v>
      </c>
      <c r="C2031" s="145">
        <v>43</v>
      </c>
      <c r="D2031" s="145" t="s">
        <v>692</v>
      </c>
      <c r="E2031" s="188">
        <v>3299</v>
      </c>
      <c r="F2031" s="228" t="s">
        <v>125</v>
      </c>
      <c r="G2031" s="205"/>
      <c r="H2031" s="222">
        <v>10000</v>
      </c>
      <c r="I2031" s="222"/>
      <c r="J2031" s="222"/>
      <c r="K2031" s="222">
        <f t="shared" si="212"/>
        <v>10000</v>
      </c>
    </row>
    <row r="2032" spans="1:11" x14ac:dyDescent="0.2">
      <c r="A2032" s="353" t="s">
        <v>670</v>
      </c>
      <c r="B2032" s="299" t="s">
        <v>676</v>
      </c>
      <c r="C2032" s="282">
        <v>43</v>
      </c>
      <c r="D2032" s="282"/>
      <c r="E2032" s="283">
        <v>34</v>
      </c>
      <c r="F2032" s="284"/>
      <c r="G2032" s="285"/>
      <c r="H2032" s="286">
        <f>H2033</f>
        <v>170049</v>
      </c>
      <c r="I2032" s="286">
        <f>I2033</f>
        <v>0</v>
      </c>
      <c r="J2032" s="286">
        <f>J2033</f>
        <v>0</v>
      </c>
      <c r="K2032" s="286">
        <f t="shared" si="212"/>
        <v>170049</v>
      </c>
    </row>
    <row r="2033" spans="1:11" x14ac:dyDescent="0.2">
      <c r="A2033" s="170" t="s">
        <v>670</v>
      </c>
      <c r="B2033" s="169" t="s">
        <v>676</v>
      </c>
      <c r="C2033" s="169">
        <v>43</v>
      </c>
      <c r="D2033" s="169"/>
      <c r="E2033" s="187">
        <v>343</v>
      </c>
      <c r="F2033" s="230"/>
      <c r="G2033" s="198"/>
      <c r="H2033" s="158">
        <f>SUM(H2034:H2037)</f>
        <v>170049</v>
      </c>
      <c r="I2033" s="158">
        <f>SUM(I2034:I2037)</f>
        <v>0</v>
      </c>
      <c r="J2033" s="158">
        <f>SUM(J2034:J2037)</f>
        <v>0</v>
      </c>
      <c r="K2033" s="158">
        <f t="shared" si="212"/>
        <v>170049</v>
      </c>
    </row>
    <row r="2034" spans="1:11" ht="15" x14ac:dyDescent="0.2">
      <c r="A2034" s="172" t="s">
        <v>670</v>
      </c>
      <c r="B2034" s="145" t="s">
        <v>676</v>
      </c>
      <c r="C2034" s="145">
        <v>43</v>
      </c>
      <c r="D2034" s="145" t="s">
        <v>692</v>
      </c>
      <c r="E2034" s="188">
        <v>3431</v>
      </c>
      <c r="F2034" s="228" t="s">
        <v>153</v>
      </c>
      <c r="G2034" s="205"/>
      <c r="H2034" s="222">
        <v>93749</v>
      </c>
      <c r="I2034" s="222"/>
      <c r="J2034" s="222"/>
      <c r="K2034" s="222">
        <f t="shared" si="212"/>
        <v>93749</v>
      </c>
    </row>
    <row r="2035" spans="1:11" ht="30" x14ac:dyDescent="0.2">
      <c r="A2035" s="172" t="s">
        <v>670</v>
      </c>
      <c r="B2035" s="145" t="s">
        <v>676</v>
      </c>
      <c r="C2035" s="145">
        <v>43</v>
      </c>
      <c r="D2035" s="145" t="s">
        <v>692</v>
      </c>
      <c r="E2035" s="188">
        <v>3432</v>
      </c>
      <c r="F2035" s="228" t="s">
        <v>639</v>
      </c>
      <c r="G2035" s="205"/>
      <c r="H2035" s="222">
        <v>58800</v>
      </c>
      <c r="I2035" s="222"/>
      <c r="J2035" s="222"/>
      <c r="K2035" s="222">
        <f t="shared" si="212"/>
        <v>58800</v>
      </c>
    </row>
    <row r="2036" spans="1:11" ht="15" x14ac:dyDescent="0.2">
      <c r="A2036" s="172" t="s">
        <v>670</v>
      </c>
      <c r="B2036" s="145" t="s">
        <v>676</v>
      </c>
      <c r="C2036" s="145">
        <v>43</v>
      </c>
      <c r="D2036" s="145" t="s">
        <v>692</v>
      </c>
      <c r="E2036" s="188">
        <v>3433</v>
      </c>
      <c r="F2036" s="228" t="s">
        <v>126</v>
      </c>
      <c r="G2036" s="205"/>
      <c r="H2036" s="222">
        <v>5000</v>
      </c>
      <c r="I2036" s="222"/>
      <c r="J2036" s="222"/>
      <c r="K2036" s="222">
        <f t="shared" si="212"/>
        <v>5000</v>
      </c>
    </row>
    <row r="2037" spans="1:11" ht="15" x14ac:dyDescent="0.2">
      <c r="A2037" s="172" t="s">
        <v>670</v>
      </c>
      <c r="B2037" s="145" t="s">
        <v>676</v>
      </c>
      <c r="C2037" s="145">
        <v>43</v>
      </c>
      <c r="D2037" s="145" t="s">
        <v>692</v>
      </c>
      <c r="E2037" s="188">
        <v>3434</v>
      </c>
      <c r="F2037" s="228" t="s">
        <v>127</v>
      </c>
      <c r="G2037" s="205"/>
      <c r="H2037" s="222">
        <v>12500</v>
      </c>
      <c r="I2037" s="222"/>
      <c r="J2037" s="222"/>
      <c r="K2037" s="222">
        <f t="shared" si="212"/>
        <v>12500</v>
      </c>
    </row>
    <row r="2038" spans="1:11" x14ac:dyDescent="0.2">
      <c r="A2038" s="353" t="s">
        <v>670</v>
      </c>
      <c r="B2038" s="299" t="s">
        <v>676</v>
      </c>
      <c r="C2038" s="282">
        <v>43</v>
      </c>
      <c r="D2038" s="282"/>
      <c r="E2038" s="283">
        <v>37</v>
      </c>
      <c r="F2038" s="284"/>
      <c r="G2038" s="285"/>
      <c r="H2038" s="286">
        <f t="shared" ref="H2038:J2039" si="213">H2039</f>
        <v>187500</v>
      </c>
      <c r="I2038" s="286">
        <f t="shared" si="213"/>
        <v>0</v>
      </c>
      <c r="J2038" s="286">
        <f t="shared" si="213"/>
        <v>0</v>
      </c>
      <c r="K2038" s="286">
        <f t="shared" si="212"/>
        <v>187500</v>
      </c>
    </row>
    <row r="2039" spans="1:11" x14ac:dyDescent="0.2">
      <c r="A2039" s="170" t="s">
        <v>670</v>
      </c>
      <c r="B2039" s="169" t="s">
        <v>676</v>
      </c>
      <c r="C2039" s="169">
        <v>43</v>
      </c>
      <c r="D2039" s="169"/>
      <c r="E2039" s="187">
        <v>372</v>
      </c>
      <c r="F2039" s="230"/>
      <c r="G2039" s="198"/>
      <c r="H2039" s="158">
        <f t="shared" si="213"/>
        <v>187500</v>
      </c>
      <c r="I2039" s="158">
        <f t="shared" si="213"/>
        <v>0</v>
      </c>
      <c r="J2039" s="158">
        <f t="shared" si="213"/>
        <v>0</v>
      </c>
      <c r="K2039" s="158">
        <f t="shared" si="212"/>
        <v>187500</v>
      </c>
    </row>
    <row r="2040" spans="1:11" ht="15" x14ac:dyDescent="0.2">
      <c r="A2040" s="172" t="s">
        <v>670</v>
      </c>
      <c r="B2040" s="145" t="s">
        <v>676</v>
      </c>
      <c r="C2040" s="145">
        <v>43</v>
      </c>
      <c r="D2040" s="145" t="s">
        <v>692</v>
      </c>
      <c r="E2040" s="188">
        <v>3721</v>
      </c>
      <c r="F2040" s="228" t="s">
        <v>149</v>
      </c>
      <c r="G2040" s="205"/>
      <c r="H2040" s="222">
        <v>187500</v>
      </c>
      <c r="I2040" s="222"/>
      <c r="J2040" s="222"/>
      <c r="K2040" s="222">
        <f t="shared" si="212"/>
        <v>187500</v>
      </c>
    </row>
    <row r="2041" spans="1:11" x14ac:dyDescent="0.2">
      <c r="A2041" s="353" t="s">
        <v>670</v>
      </c>
      <c r="B2041" s="299" t="s">
        <v>676</v>
      </c>
      <c r="C2041" s="282">
        <v>43</v>
      </c>
      <c r="D2041" s="282"/>
      <c r="E2041" s="283">
        <v>38</v>
      </c>
      <c r="F2041" s="284"/>
      <c r="G2041" s="285"/>
      <c r="H2041" s="286">
        <f>H2042</f>
        <v>63750</v>
      </c>
      <c r="I2041" s="286">
        <f>I2042</f>
        <v>0</v>
      </c>
      <c r="J2041" s="286">
        <f>J2042</f>
        <v>0</v>
      </c>
      <c r="K2041" s="286">
        <f t="shared" si="212"/>
        <v>63750</v>
      </c>
    </row>
    <row r="2042" spans="1:11" x14ac:dyDescent="0.2">
      <c r="A2042" s="170" t="s">
        <v>670</v>
      </c>
      <c r="B2042" s="169" t="s">
        <v>676</v>
      </c>
      <c r="C2042" s="169">
        <v>43</v>
      </c>
      <c r="D2042" s="169"/>
      <c r="E2042" s="187">
        <v>383</v>
      </c>
      <c r="F2042" s="230"/>
      <c r="G2042" s="198"/>
      <c r="H2042" s="158">
        <f>SUM(H2043:H2045)</f>
        <v>63750</v>
      </c>
      <c r="I2042" s="158">
        <f>SUM(I2043:I2045)</f>
        <v>0</v>
      </c>
      <c r="J2042" s="158">
        <f>SUM(J2043:J2045)</f>
        <v>0</v>
      </c>
      <c r="K2042" s="158">
        <f t="shared" si="212"/>
        <v>63750</v>
      </c>
    </row>
    <row r="2043" spans="1:11" ht="15" x14ac:dyDescent="0.2">
      <c r="A2043" s="172" t="s">
        <v>670</v>
      </c>
      <c r="B2043" s="145" t="s">
        <v>676</v>
      </c>
      <c r="C2043" s="145">
        <v>43</v>
      </c>
      <c r="D2043" s="145" t="s">
        <v>692</v>
      </c>
      <c r="E2043" s="188">
        <v>3831</v>
      </c>
      <c r="F2043" s="228" t="s">
        <v>295</v>
      </c>
      <c r="G2043" s="205"/>
      <c r="H2043" s="222">
        <v>37500</v>
      </c>
      <c r="I2043" s="222"/>
      <c r="J2043" s="222"/>
      <c r="K2043" s="222">
        <f t="shared" si="212"/>
        <v>37500</v>
      </c>
    </row>
    <row r="2044" spans="1:11" ht="15" x14ac:dyDescent="0.2">
      <c r="A2044" s="172" t="s">
        <v>670</v>
      </c>
      <c r="B2044" s="145" t="s">
        <v>676</v>
      </c>
      <c r="C2044" s="145">
        <v>43</v>
      </c>
      <c r="D2044" s="145" t="s">
        <v>692</v>
      </c>
      <c r="E2044" s="188">
        <v>3833</v>
      </c>
      <c r="F2044" s="228" t="s">
        <v>621</v>
      </c>
      <c r="G2044" s="205"/>
      <c r="H2044" s="222">
        <v>10000</v>
      </c>
      <c r="I2044" s="222"/>
      <c r="J2044" s="222"/>
      <c r="K2044" s="222">
        <f t="shared" si="212"/>
        <v>10000</v>
      </c>
    </row>
    <row r="2045" spans="1:11" ht="15" x14ac:dyDescent="0.2">
      <c r="A2045" s="172" t="s">
        <v>670</v>
      </c>
      <c r="B2045" s="145" t="s">
        <v>676</v>
      </c>
      <c r="C2045" s="145">
        <v>43</v>
      </c>
      <c r="D2045" s="145" t="s">
        <v>692</v>
      </c>
      <c r="E2045" s="188">
        <v>3834</v>
      </c>
      <c r="F2045" s="228" t="s">
        <v>777</v>
      </c>
      <c r="G2045" s="205"/>
      <c r="H2045" s="222">
        <v>16250</v>
      </c>
      <c r="I2045" s="222"/>
      <c r="J2045" s="222"/>
      <c r="K2045" s="222">
        <f t="shared" si="212"/>
        <v>16250</v>
      </c>
    </row>
    <row r="2046" spans="1:11" x14ac:dyDescent="0.2">
      <c r="A2046" s="353" t="s">
        <v>670</v>
      </c>
      <c r="B2046" s="299" t="s">
        <v>676</v>
      </c>
      <c r="C2046" s="282">
        <v>43</v>
      </c>
      <c r="D2046" s="282"/>
      <c r="E2046" s="283">
        <v>41</v>
      </c>
      <c r="F2046" s="284"/>
      <c r="G2046" s="285"/>
      <c r="H2046" s="286">
        <f>H2047+H2049</f>
        <v>39500</v>
      </c>
      <c r="I2046" s="286">
        <f>I2047+I2049</f>
        <v>0</v>
      </c>
      <c r="J2046" s="286">
        <f>J2047+J2049</f>
        <v>0</v>
      </c>
      <c r="K2046" s="286">
        <f t="shared" si="212"/>
        <v>39500</v>
      </c>
    </row>
    <row r="2047" spans="1:11" x14ac:dyDescent="0.2">
      <c r="A2047" s="170" t="s">
        <v>670</v>
      </c>
      <c r="B2047" s="169" t="s">
        <v>676</v>
      </c>
      <c r="C2047" s="169">
        <v>43</v>
      </c>
      <c r="D2047" s="169"/>
      <c r="E2047" s="187">
        <v>411</v>
      </c>
      <c r="F2047" s="230"/>
      <c r="G2047" s="198"/>
      <c r="H2047" s="158">
        <f>H2048</f>
        <v>1000</v>
      </c>
      <c r="I2047" s="158">
        <f>I2048</f>
        <v>0</v>
      </c>
      <c r="J2047" s="158">
        <f>J2048</f>
        <v>0</v>
      </c>
      <c r="K2047" s="158">
        <f t="shared" si="212"/>
        <v>1000</v>
      </c>
    </row>
    <row r="2048" spans="1:11" ht="15" x14ac:dyDescent="0.2">
      <c r="A2048" s="172" t="s">
        <v>670</v>
      </c>
      <c r="B2048" s="145" t="s">
        <v>676</v>
      </c>
      <c r="C2048" s="145">
        <v>43</v>
      </c>
      <c r="D2048" s="145" t="s">
        <v>692</v>
      </c>
      <c r="E2048" s="188">
        <v>4111</v>
      </c>
      <c r="F2048" s="228" t="s">
        <v>401</v>
      </c>
      <c r="G2048" s="204"/>
      <c r="H2048" s="221">
        <v>1000</v>
      </c>
      <c r="I2048" s="221"/>
      <c r="J2048" s="221"/>
      <c r="K2048" s="221">
        <f t="shared" si="212"/>
        <v>1000</v>
      </c>
    </row>
    <row r="2049" spans="1:11" x14ac:dyDescent="0.2">
      <c r="A2049" s="170" t="s">
        <v>670</v>
      </c>
      <c r="B2049" s="169" t="s">
        <v>676</v>
      </c>
      <c r="C2049" s="169">
        <v>43</v>
      </c>
      <c r="D2049" s="169"/>
      <c r="E2049" s="187">
        <v>412</v>
      </c>
      <c r="F2049" s="230"/>
      <c r="G2049" s="198"/>
      <c r="H2049" s="158">
        <f>H2050+H2051</f>
        <v>38500</v>
      </c>
      <c r="I2049" s="158">
        <f>I2050+I2051</f>
        <v>0</v>
      </c>
      <c r="J2049" s="158">
        <f>J2050+J2051</f>
        <v>0</v>
      </c>
      <c r="K2049" s="158">
        <f t="shared" si="212"/>
        <v>38500</v>
      </c>
    </row>
    <row r="2050" spans="1:11" ht="15" x14ac:dyDescent="0.2">
      <c r="A2050" s="172" t="s">
        <v>670</v>
      </c>
      <c r="B2050" s="145" t="s">
        <v>676</v>
      </c>
      <c r="C2050" s="145">
        <v>43</v>
      </c>
      <c r="D2050" s="145" t="s">
        <v>692</v>
      </c>
      <c r="E2050" s="188">
        <v>4123</v>
      </c>
      <c r="F2050" s="228" t="s">
        <v>133</v>
      </c>
      <c r="G2050" s="204"/>
      <c r="H2050" s="221">
        <v>37500</v>
      </c>
      <c r="I2050" s="221"/>
      <c r="J2050" s="221"/>
      <c r="K2050" s="221">
        <f t="shared" si="212"/>
        <v>37500</v>
      </c>
    </row>
    <row r="2051" spans="1:11" ht="15" x14ac:dyDescent="0.2">
      <c r="A2051" s="172" t="s">
        <v>670</v>
      </c>
      <c r="B2051" s="145" t="s">
        <v>676</v>
      </c>
      <c r="C2051" s="145">
        <v>43</v>
      </c>
      <c r="D2051" s="145" t="s">
        <v>692</v>
      </c>
      <c r="E2051" s="188">
        <v>4124</v>
      </c>
      <c r="F2051" s="228" t="s">
        <v>741</v>
      </c>
      <c r="G2051" s="204"/>
      <c r="H2051" s="221">
        <v>1000</v>
      </c>
      <c r="I2051" s="221"/>
      <c r="J2051" s="221"/>
      <c r="K2051" s="221">
        <f t="shared" si="212"/>
        <v>1000</v>
      </c>
    </row>
    <row r="2052" spans="1:11" x14ac:dyDescent="0.2">
      <c r="A2052" s="353" t="s">
        <v>670</v>
      </c>
      <c r="B2052" s="299" t="s">
        <v>676</v>
      </c>
      <c r="C2052" s="282">
        <v>43</v>
      </c>
      <c r="D2052" s="282"/>
      <c r="E2052" s="283">
        <v>42</v>
      </c>
      <c r="F2052" s="284"/>
      <c r="G2052" s="285"/>
      <c r="H2052" s="286">
        <f>H2053+H2055+H2062+H2060</f>
        <v>12801750</v>
      </c>
      <c r="I2052" s="286">
        <f>I2053+I2055+I2062+I2060</f>
        <v>3840250</v>
      </c>
      <c r="J2052" s="286">
        <f>J2053+J2055+J2062+J2060</f>
        <v>1799250</v>
      </c>
      <c r="K2052" s="286">
        <f t="shared" si="212"/>
        <v>10760750</v>
      </c>
    </row>
    <row r="2053" spans="1:11" x14ac:dyDescent="0.2">
      <c r="A2053" s="170" t="s">
        <v>670</v>
      </c>
      <c r="B2053" s="169" t="s">
        <v>676</v>
      </c>
      <c r="C2053" s="169">
        <v>43</v>
      </c>
      <c r="D2053" s="169"/>
      <c r="E2053" s="187">
        <v>421</v>
      </c>
      <c r="F2053" s="230"/>
      <c r="G2053" s="198"/>
      <c r="H2053" s="158">
        <f>H2054</f>
        <v>1000</v>
      </c>
      <c r="I2053" s="158">
        <f>I2054</f>
        <v>0</v>
      </c>
      <c r="J2053" s="158">
        <f>J2054</f>
        <v>1792750</v>
      </c>
      <c r="K2053" s="158">
        <f t="shared" si="212"/>
        <v>1793750</v>
      </c>
    </row>
    <row r="2054" spans="1:11" ht="15" x14ac:dyDescent="0.2">
      <c r="A2054" s="172" t="s">
        <v>670</v>
      </c>
      <c r="B2054" s="145" t="s">
        <v>676</v>
      </c>
      <c r="C2054" s="145">
        <v>43</v>
      </c>
      <c r="D2054" s="145" t="s">
        <v>692</v>
      </c>
      <c r="E2054" s="188">
        <v>4212</v>
      </c>
      <c r="F2054" s="228" t="s">
        <v>694</v>
      </c>
      <c r="G2054" s="205"/>
      <c r="H2054" s="222">
        <v>1000</v>
      </c>
      <c r="I2054" s="222"/>
      <c r="J2054" s="222">
        <v>1792750</v>
      </c>
      <c r="K2054" s="222">
        <f t="shared" si="212"/>
        <v>1793750</v>
      </c>
    </row>
    <row r="2055" spans="1:11" x14ac:dyDescent="0.2">
      <c r="A2055" s="170" t="s">
        <v>670</v>
      </c>
      <c r="B2055" s="169" t="s">
        <v>676</v>
      </c>
      <c r="C2055" s="169">
        <v>43</v>
      </c>
      <c r="D2055" s="169"/>
      <c r="E2055" s="187">
        <v>422</v>
      </c>
      <c r="F2055" s="230"/>
      <c r="G2055" s="198"/>
      <c r="H2055" s="158">
        <f>SUM(H2056:H2059)</f>
        <v>5408750</v>
      </c>
      <c r="I2055" s="158">
        <f>SUM(I2056:I2059)</f>
        <v>1861250</v>
      </c>
      <c r="J2055" s="158">
        <f>SUM(J2056:J2059)</f>
        <v>6500</v>
      </c>
      <c r="K2055" s="158">
        <f t="shared" si="212"/>
        <v>3554000</v>
      </c>
    </row>
    <row r="2056" spans="1:11" ht="15" x14ac:dyDescent="0.2">
      <c r="A2056" s="172" t="s">
        <v>670</v>
      </c>
      <c r="B2056" s="145" t="s">
        <v>676</v>
      </c>
      <c r="C2056" s="145">
        <v>43</v>
      </c>
      <c r="D2056" s="145" t="s">
        <v>692</v>
      </c>
      <c r="E2056" s="188">
        <v>4221</v>
      </c>
      <c r="F2056" s="228" t="s">
        <v>129</v>
      </c>
      <c r="G2056" s="205"/>
      <c r="H2056" s="221">
        <v>3078750</v>
      </c>
      <c r="I2056" s="221">
        <v>1005000</v>
      </c>
      <c r="J2056" s="221"/>
      <c r="K2056" s="221">
        <f t="shared" si="212"/>
        <v>2073750</v>
      </c>
    </row>
    <row r="2057" spans="1:11" ht="15" x14ac:dyDescent="0.2">
      <c r="A2057" s="172" t="s">
        <v>670</v>
      </c>
      <c r="B2057" s="145" t="s">
        <v>676</v>
      </c>
      <c r="C2057" s="145">
        <v>43</v>
      </c>
      <c r="D2057" s="145" t="s">
        <v>692</v>
      </c>
      <c r="E2057" s="188">
        <v>4222</v>
      </c>
      <c r="F2057" s="228" t="s">
        <v>130</v>
      </c>
      <c r="G2057" s="189"/>
      <c r="H2057" s="222">
        <v>112500</v>
      </c>
      <c r="I2057" s="222"/>
      <c r="J2057" s="222">
        <v>6500</v>
      </c>
      <c r="K2057" s="222">
        <f t="shared" si="212"/>
        <v>119000</v>
      </c>
    </row>
    <row r="2058" spans="1:11" ht="15" x14ac:dyDescent="0.2">
      <c r="A2058" s="172" t="s">
        <v>670</v>
      </c>
      <c r="B2058" s="145" t="s">
        <v>676</v>
      </c>
      <c r="C2058" s="145">
        <v>43</v>
      </c>
      <c r="D2058" s="145" t="s">
        <v>692</v>
      </c>
      <c r="E2058" s="188">
        <v>4223</v>
      </c>
      <c r="F2058" s="228" t="s">
        <v>131</v>
      </c>
      <c r="G2058" s="189"/>
      <c r="H2058" s="222">
        <v>17500</v>
      </c>
      <c r="I2058" s="222"/>
      <c r="J2058" s="222"/>
      <c r="K2058" s="222">
        <f t="shared" si="212"/>
        <v>17500</v>
      </c>
    </row>
    <row r="2059" spans="1:11" ht="15" x14ac:dyDescent="0.2">
      <c r="A2059" s="172" t="s">
        <v>670</v>
      </c>
      <c r="B2059" s="145" t="s">
        <v>676</v>
      </c>
      <c r="C2059" s="145">
        <v>43</v>
      </c>
      <c r="D2059" s="145" t="s">
        <v>692</v>
      </c>
      <c r="E2059" s="188">
        <v>4225</v>
      </c>
      <c r="F2059" s="228" t="s">
        <v>134</v>
      </c>
      <c r="G2059" s="189"/>
      <c r="H2059" s="222">
        <v>2200000</v>
      </c>
      <c r="I2059" s="222">
        <v>856250</v>
      </c>
      <c r="J2059" s="222"/>
      <c r="K2059" s="222">
        <f t="shared" ref="K2059:K2122" si="214">H2059-I2059+J2059</f>
        <v>1343750</v>
      </c>
    </row>
    <row r="2060" spans="1:11" x14ac:dyDescent="0.2">
      <c r="A2060" s="170" t="s">
        <v>670</v>
      </c>
      <c r="B2060" s="169" t="s">
        <v>676</v>
      </c>
      <c r="C2060" s="169">
        <v>43</v>
      </c>
      <c r="D2060" s="169"/>
      <c r="E2060" s="187">
        <v>423</v>
      </c>
      <c r="F2060" s="230"/>
      <c r="G2060" s="198"/>
      <c r="H2060" s="158">
        <f>H2061</f>
        <v>1250000</v>
      </c>
      <c r="I2060" s="158">
        <f>I2061</f>
        <v>500000</v>
      </c>
      <c r="J2060" s="158">
        <f>J2061</f>
        <v>0</v>
      </c>
      <c r="K2060" s="158">
        <f t="shared" si="214"/>
        <v>750000</v>
      </c>
    </row>
    <row r="2061" spans="1:11" ht="15" x14ac:dyDescent="0.2">
      <c r="A2061" s="172" t="s">
        <v>670</v>
      </c>
      <c r="B2061" s="145" t="s">
        <v>676</v>
      </c>
      <c r="C2061" s="145">
        <v>43</v>
      </c>
      <c r="D2061" s="145" t="s">
        <v>692</v>
      </c>
      <c r="E2061" s="188">
        <v>4231</v>
      </c>
      <c r="F2061" s="228" t="s">
        <v>128</v>
      </c>
      <c r="G2061" s="189"/>
      <c r="H2061" s="222">
        <v>1250000</v>
      </c>
      <c r="I2061" s="222">
        <v>500000</v>
      </c>
      <c r="J2061" s="222"/>
      <c r="K2061" s="222">
        <f t="shared" si="214"/>
        <v>750000</v>
      </c>
    </row>
    <row r="2062" spans="1:11" x14ac:dyDescent="0.2">
      <c r="A2062" s="170" t="s">
        <v>670</v>
      </c>
      <c r="B2062" s="169" t="s">
        <v>676</v>
      </c>
      <c r="C2062" s="169">
        <v>43</v>
      </c>
      <c r="D2062" s="169"/>
      <c r="E2062" s="187">
        <v>426</v>
      </c>
      <c r="F2062" s="230"/>
      <c r="G2062" s="198"/>
      <c r="H2062" s="158">
        <f>SUM(H2063:H2063)</f>
        <v>6142000</v>
      </c>
      <c r="I2062" s="158">
        <f>SUM(I2063:I2063)</f>
        <v>1479000</v>
      </c>
      <c r="J2062" s="158">
        <f>SUM(J2063:J2063)</f>
        <v>0</v>
      </c>
      <c r="K2062" s="158">
        <f t="shared" si="214"/>
        <v>4663000</v>
      </c>
    </row>
    <row r="2063" spans="1:11" ht="15" x14ac:dyDescent="0.2">
      <c r="A2063" s="172" t="s">
        <v>670</v>
      </c>
      <c r="B2063" s="145" t="s">
        <v>676</v>
      </c>
      <c r="C2063" s="145">
        <v>43</v>
      </c>
      <c r="D2063" s="145" t="s">
        <v>692</v>
      </c>
      <c r="E2063" s="188">
        <v>4262</v>
      </c>
      <c r="F2063" s="228" t="s">
        <v>135</v>
      </c>
      <c r="G2063" s="189"/>
      <c r="H2063" s="222">
        <v>6142000</v>
      </c>
      <c r="I2063" s="222">
        <v>1479000</v>
      </c>
      <c r="J2063" s="222"/>
      <c r="K2063" s="222">
        <f t="shared" si="214"/>
        <v>4663000</v>
      </c>
    </row>
    <row r="2064" spans="1:11" x14ac:dyDescent="0.2">
      <c r="A2064" s="353" t="s">
        <v>670</v>
      </c>
      <c r="B2064" s="299" t="s">
        <v>676</v>
      </c>
      <c r="C2064" s="282">
        <v>43</v>
      </c>
      <c r="D2064" s="282"/>
      <c r="E2064" s="283">
        <v>45</v>
      </c>
      <c r="F2064" s="284"/>
      <c r="G2064" s="285"/>
      <c r="H2064" s="286">
        <f>H2071+H2067+H2069+H2065</f>
        <v>4241250</v>
      </c>
      <c r="I2064" s="286">
        <f>I2071+I2067+I2069+I2065</f>
        <v>2171923</v>
      </c>
      <c r="J2064" s="286">
        <f>J2071+J2067+J2069+J2065</f>
        <v>518750</v>
      </c>
      <c r="K2064" s="286">
        <f t="shared" si="214"/>
        <v>2588077</v>
      </c>
    </row>
    <row r="2065" spans="1:11" x14ac:dyDescent="0.2">
      <c r="A2065" s="170" t="s">
        <v>670</v>
      </c>
      <c r="B2065" s="169" t="s">
        <v>676</v>
      </c>
      <c r="C2065" s="169">
        <v>43</v>
      </c>
      <c r="D2065" s="169"/>
      <c r="E2065" s="187">
        <v>451</v>
      </c>
      <c r="F2065" s="230"/>
      <c r="G2065" s="198"/>
      <c r="H2065" s="158">
        <f>SUM(H2066)</f>
        <v>0</v>
      </c>
      <c r="I2065" s="158">
        <f>SUM(I2066)</f>
        <v>0</v>
      </c>
      <c r="J2065" s="158">
        <f>SUM(J2066)</f>
        <v>518750</v>
      </c>
      <c r="K2065" s="158">
        <f t="shared" si="214"/>
        <v>518750</v>
      </c>
    </row>
    <row r="2066" spans="1:11" ht="15" x14ac:dyDescent="0.2">
      <c r="A2066" s="172" t="s">
        <v>670</v>
      </c>
      <c r="B2066" s="145" t="s">
        <v>676</v>
      </c>
      <c r="C2066" s="145">
        <v>43</v>
      </c>
      <c r="D2066" s="145" t="s">
        <v>692</v>
      </c>
      <c r="E2066" s="188">
        <v>4511</v>
      </c>
      <c r="F2066" s="228" t="s">
        <v>136</v>
      </c>
      <c r="G2066" s="189"/>
      <c r="H2066" s="222">
        <v>0</v>
      </c>
      <c r="I2066" s="222"/>
      <c r="J2066" s="222">
        <v>518750</v>
      </c>
      <c r="K2066" s="222">
        <f t="shared" si="214"/>
        <v>518750</v>
      </c>
    </row>
    <row r="2067" spans="1:11" x14ac:dyDescent="0.2">
      <c r="A2067" s="170" t="s">
        <v>670</v>
      </c>
      <c r="B2067" s="169" t="s">
        <v>676</v>
      </c>
      <c r="C2067" s="169">
        <v>43</v>
      </c>
      <c r="D2067" s="169"/>
      <c r="E2067" s="187">
        <v>452</v>
      </c>
      <c r="F2067" s="230"/>
      <c r="G2067" s="198"/>
      <c r="H2067" s="158">
        <f>H2068</f>
        <v>100000</v>
      </c>
      <c r="I2067" s="158">
        <f>I2068</f>
        <v>0</v>
      </c>
      <c r="J2067" s="158">
        <f>J2068</f>
        <v>0</v>
      </c>
      <c r="K2067" s="158">
        <f t="shared" si="214"/>
        <v>100000</v>
      </c>
    </row>
    <row r="2068" spans="1:11" ht="15" x14ac:dyDescent="0.2">
      <c r="A2068" s="172" t="s">
        <v>670</v>
      </c>
      <c r="B2068" s="145" t="s">
        <v>676</v>
      </c>
      <c r="C2068" s="145">
        <v>43</v>
      </c>
      <c r="D2068" s="145" t="s">
        <v>692</v>
      </c>
      <c r="E2068" s="188">
        <v>4521</v>
      </c>
      <c r="F2068" s="228" t="s">
        <v>137</v>
      </c>
      <c r="G2068" s="189"/>
      <c r="H2068" s="222">
        <v>100000</v>
      </c>
      <c r="I2068" s="222"/>
      <c r="J2068" s="222"/>
      <c r="K2068" s="222">
        <f t="shared" si="214"/>
        <v>100000</v>
      </c>
    </row>
    <row r="2069" spans="1:11" x14ac:dyDescent="0.2">
      <c r="A2069" s="170" t="s">
        <v>670</v>
      </c>
      <c r="B2069" s="169" t="s">
        <v>676</v>
      </c>
      <c r="C2069" s="169">
        <v>43</v>
      </c>
      <c r="D2069" s="169"/>
      <c r="E2069" s="187">
        <v>453</v>
      </c>
      <c r="F2069" s="230"/>
      <c r="G2069" s="198"/>
      <c r="H2069" s="158">
        <f>H2070</f>
        <v>500000</v>
      </c>
      <c r="I2069" s="158">
        <f>I2070</f>
        <v>499000</v>
      </c>
      <c r="J2069" s="158">
        <f>J2070</f>
        <v>0</v>
      </c>
      <c r="K2069" s="158">
        <f t="shared" si="214"/>
        <v>1000</v>
      </c>
    </row>
    <row r="2070" spans="1:11" ht="15" x14ac:dyDescent="0.2">
      <c r="A2070" s="172" t="s">
        <v>670</v>
      </c>
      <c r="B2070" s="145" t="s">
        <v>676</v>
      </c>
      <c r="C2070" s="145">
        <v>43</v>
      </c>
      <c r="D2070" s="145" t="s">
        <v>692</v>
      </c>
      <c r="E2070" s="188">
        <v>4531</v>
      </c>
      <c r="F2070" s="228" t="s">
        <v>145</v>
      </c>
      <c r="G2070" s="189"/>
      <c r="H2070" s="222">
        <v>500000</v>
      </c>
      <c r="I2070" s="222">
        <v>499000</v>
      </c>
      <c r="J2070" s="222"/>
      <c r="K2070" s="222">
        <f t="shared" si="214"/>
        <v>1000</v>
      </c>
    </row>
    <row r="2071" spans="1:11" x14ac:dyDescent="0.2">
      <c r="A2071" s="170" t="s">
        <v>670</v>
      </c>
      <c r="B2071" s="169" t="s">
        <v>676</v>
      </c>
      <c r="C2071" s="169">
        <v>43</v>
      </c>
      <c r="D2071" s="169"/>
      <c r="E2071" s="187">
        <v>454</v>
      </c>
      <c r="F2071" s="230"/>
      <c r="G2071" s="198"/>
      <c r="H2071" s="158">
        <f>H2072</f>
        <v>3641250</v>
      </c>
      <c r="I2071" s="158">
        <f>I2072</f>
        <v>1672923</v>
      </c>
      <c r="J2071" s="158">
        <f>J2072</f>
        <v>0</v>
      </c>
      <c r="K2071" s="158">
        <f t="shared" si="214"/>
        <v>1968327</v>
      </c>
    </row>
    <row r="2072" spans="1:11" ht="30" x14ac:dyDescent="0.2">
      <c r="A2072" s="172" t="s">
        <v>670</v>
      </c>
      <c r="B2072" s="145" t="s">
        <v>676</v>
      </c>
      <c r="C2072" s="145">
        <v>43</v>
      </c>
      <c r="D2072" s="145" t="s">
        <v>692</v>
      </c>
      <c r="E2072" s="188">
        <v>4541</v>
      </c>
      <c r="F2072" s="228" t="s">
        <v>782</v>
      </c>
      <c r="G2072" s="189"/>
      <c r="H2072" s="222">
        <v>3641250</v>
      </c>
      <c r="I2072" s="222">
        <v>1672923</v>
      </c>
      <c r="J2072" s="222"/>
      <c r="K2072" s="222">
        <f t="shared" si="214"/>
        <v>1968327</v>
      </c>
    </row>
    <row r="2073" spans="1:11" x14ac:dyDescent="0.2">
      <c r="A2073" s="353" t="s">
        <v>670</v>
      </c>
      <c r="B2073" s="299" t="s">
        <v>676</v>
      </c>
      <c r="C2073" s="282">
        <v>51</v>
      </c>
      <c r="D2073" s="282"/>
      <c r="E2073" s="283">
        <v>32</v>
      </c>
      <c r="F2073" s="284"/>
      <c r="G2073" s="285"/>
      <c r="H2073" s="286">
        <f>H2074</f>
        <v>300000</v>
      </c>
      <c r="I2073" s="286">
        <f>I2074</f>
        <v>0</v>
      </c>
      <c r="J2073" s="286">
        <f>J2074</f>
        <v>0</v>
      </c>
      <c r="K2073" s="286">
        <f t="shared" si="214"/>
        <v>300000</v>
      </c>
    </row>
    <row r="2074" spans="1:11" x14ac:dyDescent="0.2">
      <c r="A2074" s="170" t="s">
        <v>670</v>
      </c>
      <c r="B2074" s="169" t="s">
        <v>676</v>
      </c>
      <c r="C2074" s="169">
        <v>51</v>
      </c>
      <c r="D2074" s="145"/>
      <c r="E2074" s="187">
        <v>321</v>
      </c>
      <c r="F2074" s="230"/>
      <c r="G2074" s="198"/>
      <c r="H2074" s="158">
        <f t="shared" ref="H2074:J2077" si="215">H2075</f>
        <v>300000</v>
      </c>
      <c r="I2074" s="158">
        <f t="shared" si="215"/>
        <v>0</v>
      </c>
      <c r="J2074" s="158">
        <f t="shared" si="215"/>
        <v>0</v>
      </c>
      <c r="K2074" s="158">
        <f t="shared" si="214"/>
        <v>300000</v>
      </c>
    </row>
    <row r="2075" spans="1:11" ht="15" x14ac:dyDescent="0.2">
      <c r="A2075" s="172" t="s">
        <v>670</v>
      </c>
      <c r="B2075" s="145" t="s">
        <v>676</v>
      </c>
      <c r="C2075" s="145">
        <v>51</v>
      </c>
      <c r="D2075" s="145" t="s">
        <v>692</v>
      </c>
      <c r="E2075" s="188">
        <v>3211</v>
      </c>
      <c r="F2075" s="228" t="s">
        <v>110</v>
      </c>
      <c r="G2075" s="189"/>
      <c r="H2075" s="222">
        <v>300000</v>
      </c>
      <c r="I2075" s="222"/>
      <c r="J2075" s="222"/>
      <c r="K2075" s="222">
        <f t="shared" si="214"/>
        <v>300000</v>
      </c>
    </row>
    <row r="2076" spans="1:11" x14ac:dyDescent="0.2">
      <c r="A2076" s="353" t="s">
        <v>670</v>
      </c>
      <c r="B2076" s="299" t="s">
        <v>676</v>
      </c>
      <c r="C2076" s="282">
        <v>71</v>
      </c>
      <c r="D2076" s="282"/>
      <c r="E2076" s="283">
        <v>32</v>
      </c>
      <c r="F2076" s="284"/>
      <c r="G2076" s="285"/>
      <c r="H2076" s="286">
        <f t="shared" si="215"/>
        <v>110000</v>
      </c>
      <c r="I2076" s="286">
        <f t="shared" si="215"/>
        <v>0</v>
      </c>
      <c r="J2076" s="286">
        <f t="shared" si="215"/>
        <v>0</v>
      </c>
      <c r="K2076" s="286">
        <f t="shared" si="214"/>
        <v>110000</v>
      </c>
    </row>
    <row r="2077" spans="1:11" x14ac:dyDescent="0.2">
      <c r="A2077" s="170" t="s">
        <v>670</v>
      </c>
      <c r="B2077" s="169" t="s">
        <v>676</v>
      </c>
      <c r="C2077" s="169">
        <v>71</v>
      </c>
      <c r="D2077" s="145"/>
      <c r="E2077" s="187">
        <v>323</v>
      </c>
      <c r="F2077" s="230"/>
      <c r="G2077" s="198"/>
      <c r="H2077" s="158">
        <f t="shared" si="215"/>
        <v>110000</v>
      </c>
      <c r="I2077" s="158">
        <f t="shared" si="215"/>
        <v>0</v>
      </c>
      <c r="J2077" s="158">
        <f t="shared" si="215"/>
        <v>0</v>
      </c>
      <c r="K2077" s="158">
        <f t="shared" si="214"/>
        <v>110000</v>
      </c>
    </row>
    <row r="2078" spans="1:11" ht="15" x14ac:dyDescent="0.2">
      <c r="A2078" s="172" t="s">
        <v>670</v>
      </c>
      <c r="B2078" s="145" t="s">
        <v>676</v>
      </c>
      <c r="C2078" s="145">
        <v>71</v>
      </c>
      <c r="D2078" s="145" t="s">
        <v>692</v>
      </c>
      <c r="E2078" s="188">
        <v>3232</v>
      </c>
      <c r="F2078" s="228" t="s">
        <v>118</v>
      </c>
      <c r="G2078" s="189"/>
      <c r="H2078" s="222">
        <v>110000</v>
      </c>
      <c r="I2078" s="222"/>
      <c r="J2078" s="222"/>
      <c r="K2078" s="222">
        <f t="shared" si="214"/>
        <v>110000</v>
      </c>
    </row>
    <row r="2079" spans="1:11" x14ac:dyDescent="0.2">
      <c r="A2079" s="361" t="s">
        <v>736</v>
      </c>
      <c r="B2079" s="414" t="s">
        <v>922</v>
      </c>
      <c r="C2079" s="414"/>
      <c r="D2079" s="414"/>
      <c r="E2079" s="414"/>
      <c r="F2079" s="414"/>
      <c r="G2079" s="201"/>
      <c r="H2079" s="150">
        <f>H2080+H2516+H2756+H2966+H3473+H3626+H3787+H4014+H4136+H3283</f>
        <v>1058810849</v>
      </c>
      <c r="I2079" s="150">
        <f>I2080+I2516+I2756+I2966+I3473+I3626+I3787+I4014+I4136+I3283</f>
        <v>82617054</v>
      </c>
      <c r="J2079" s="150">
        <f>J2080+J2516+J2756+J2966+J3473+J3626+J3787+J4014+J4136+J3283</f>
        <v>104507016</v>
      </c>
      <c r="K2079" s="150">
        <f t="shared" si="214"/>
        <v>1080700811</v>
      </c>
    </row>
    <row r="2080" spans="1:11" x14ac:dyDescent="0.2">
      <c r="A2080" s="362" t="s">
        <v>916</v>
      </c>
      <c r="B2080" s="415" t="s">
        <v>742</v>
      </c>
      <c r="C2080" s="415"/>
      <c r="D2080" s="415"/>
      <c r="E2080" s="415"/>
      <c r="F2080" s="233" t="s">
        <v>730</v>
      </c>
      <c r="G2080" s="180"/>
      <c r="H2080" s="151">
        <f>H2190+H2226+H2280+H2481+H2081+H2134+H2183+H2203+H2300+H2332+H2364+H2407+H2434+H2488</f>
        <v>362759650</v>
      </c>
      <c r="I2080" s="151">
        <f t="shared" ref="I2080:J2080" si="216">I2190+I2226+I2280+I2481+I2081+I2134+I2183+I2203+I2300+I2332+I2364+I2407+I2434+I2488</f>
        <v>9175500</v>
      </c>
      <c r="J2080" s="151">
        <f t="shared" si="216"/>
        <v>40204495</v>
      </c>
      <c r="K2080" s="151">
        <f t="shared" si="214"/>
        <v>393788645</v>
      </c>
    </row>
    <row r="2081" spans="1:11" ht="67.5" x14ac:dyDescent="0.2">
      <c r="A2081" s="354" t="s">
        <v>916</v>
      </c>
      <c r="B2081" s="293" t="s">
        <v>837</v>
      </c>
      <c r="C2081" s="293"/>
      <c r="D2081" s="293"/>
      <c r="E2081" s="294"/>
      <c r="F2081" s="296" t="s">
        <v>85</v>
      </c>
      <c r="G2081" s="297" t="s">
        <v>683</v>
      </c>
      <c r="H2081" s="298">
        <f>H2082+H2088+H2097+H2128</f>
        <v>35023000</v>
      </c>
      <c r="I2081" s="298">
        <f>I2082+I2088+I2097+I2128</f>
        <v>0</v>
      </c>
      <c r="J2081" s="298">
        <f>J2082+J2088+J2097+J2128</f>
        <v>3583000</v>
      </c>
      <c r="K2081" s="298">
        <f t="shared" si="214"/>
        <v>38606000</v>
      </c>
    </row>
    <row r="2082" spans="1:11" x14ac:dyDescent="0.2">
      <c r="A2082" s="353" t="s">
        <v>916</v>
      </c>
      <c r="B2082" s="299" t="s">
        <v>837</v>
      </c>
      <c r="C2082" s="282">
        <v>31</v>
      </c>
      <c r="D2082" s="282"/>
      <c r="E2082" s="283">
        <v>32</v>
      </c>
      <c r="F2082" s="284"/>
      <c r="G2082" s="285"/>
      <c r="H2082" s="286">
        <f>H2083+H2085</f>
        <v>4160000</v>
      </c>
      <c r="I2082" s="286">
        <f>I2083+I2085</f>
        <v>0</v>
      </c>
      <c r="J2082" s="286">
        <f>J2083+J2085</f>
        <v>0</v>
      </c>
      <c r="K2082" s="286">
        <f t="shared" si="214"/>
        <v>4160000</v>
      </c>
    </row>
    <row r="2083" spans="1:11" x14ac:dyDescent="0.2">
      <c r="A2083" s="321" t="s">
        <v>916</v>
      </c>
      <c r="B2083" s="325" t="s">
        <v>837</v>
      </c>
      <c r="C2083" s="154">
        <v>31</v>
      </c>
      <c r="D2083" s="155"/>
      <c r="E2083" s="156">
        <v>322</v>
      </c>
      <c r="F2083" s="225"/>
      <c r="G2083" s="157"/>
      <c r="H2083" s="246">
        <f>SUM(H2084)</f>
        <v>3400000</v>
      </c>
      <c r="I2083" s="246">
        <f>SUM(I2084)</f>
        <v>0</v>
      </c>
      <c r="J2083" s="246">
        <f>SUM(J2084)</f>
        <v>0</v>
      </c>
      <c r="K2083" s="246">
        <f t="shared" si="214"/>
        <v>3400000</v>
      </c>
    </row>
    <row r="2084" spans="1:11" ht="15" x14ac:dyDescent="0.2">
      <c r="A2084" s="215" t="s">
        <v>916</v>
      </c>
      <c r="B2084" s="213" t="s">
        <v>837</v>
      </c>
      <c r="C2084" s="217">
        <v>31</v>
      </c>
      <c r="D2084" s="215" t="s">
        <v>25</v>
      </c>
      <c r="E2084" s="219">
        <v>3223</v>
      </c>
      <c r="F2084" s="229" t="s">
        <v>115</v>
      </c>
      <c r="G2084" s="220"/>
      <c r="H2084" s="244">
        <v>3400000</v>
      </c>
      <c r="I2084" s="244"/>
      <c r="J2084" s="244"/>
      <c r="K2084" s="244">
        <f t="shared" si="214"/>
        <v>3400000</v>
      </c>
    </row>
    <row r="2085" spans="1:11" x14ac:dyDescent="0.2">
      <c r="A2085" s="321" t="s">
        <v>916</v>
      </c>
      <c r="B2085" s="325" t="s">
        <v>837</v>
      </c>
      <c r="C2085" s="154">
        <v>31</v>
      </c>
      <c r="D2085" s="155"/>
      <c r="E2085" s="156">
        <v>323</v>
      </c>
      <c r="F2085" s="225"/>
      <c r="G2085" s="157"/>
      <c r="H2085" s="246">
        <f>SUM(H2086:H2087)</f>
        <v>760000</v>
      </c>
      <c r="I2085" s="246">
        <f>SUM(I2086:I2087)</f>
        <v>0</v>
      </c>
      <c r="J2085" s="246">
        <f>SUM(J2086:J2087)</f>
        <v>0</v>
      </c>
      <c r="K2085" s="246">
        <f t="shared" si="214"/>
        <v>760000</v>
      </c>
    </row>
    <row r="2086" spans="1:11" ht="15" x14ac:dyDescent="0.2">
      <c r="A2086" s="215" t="s">
        <v>916</v>
      </c>
      <c r="B2086" s="213" t="s">
        <v>837</v>
      </c>
      <c r="C2086" s="217">
        <v>31</v>
      </c>
      <c r="D2086" s="215" t="s">
        <v>25</v>
      </c>
      <c r="E2086" s="219">
        <v>3234</v>
      </c>
      <c r="F2086" s="229" t="s">
        <v>120</v>
      </c>
      <c r="G2086" s="343"/>
      <c r="H2086" s="244">
        <v>600000</v>
      </c>
      <c r="I2086" s="244"/>
      <c r="J2086" s="244"/>
      <c r="K2086" s="244">
        <f t="shared" si="214"/>
        <v>600000</v>
      </c>
    </row>
    <row r="2087" spans="1:11" ht="15" x14ac:dyDescent="0.2">
      <c r="A2087" s="215" t="s">
        <v>916</v>
      </c>
      <c r="B2087" s="213" t="s">
        <v>837</v>
      </c>
      <c r="C2087" s="217">
        <v>31</v>
      </c>
      <c r="D2087" s="215" t="s">
        <v>25</v>
      </c>
      <c r="E2087" s="219">
        <v>3239</v>
      </c>
      <c r="F2087" s="229" t="s">
        <v>41</v>
      </c>
      <c r="G2087" s="344"/>
      <c r="H2087" s="244">
        <v>160000</v>
      </c>
      <c r="I2087" s="244"/>
      <c r="J2087" s="244"/>
      <c r="K2087" s="244">
        <f t="shared" si="214"/>
        <v>160000</v>
      </c>
    </row>
    <row r="2088" spans="1:11" x14ac:dyDescent="0.2">
      <c r="A2088" s="331" t="s">
        <v>916</v>
      </c>
      <c r="B2088" s="329" t="s">
        <v>837</v>
      </c>
      <c r="C2088" s="282">
        <v>43</v>
      </c>
      <c r="D2088" s="329"/>
      <c r="E2088" s="283">
        <v>31</v>
      </c>
      <c r="F2088" s="284"/>
      <c r="G2088" s="284"/>
      <c r="H2088" s="314">
        <f>H2089+H2093+H2095</f>
        <v>11189500</v>
      </c>
      <c r="I2088" s="314">
        <f>I2089+I2093+I2095</f>
        <v>0</v>
      </c>
      <c r="J2088" s="314">
        <f>J2089+J2093+J2095</f>
        <v>0</v>
      </c>
      <c r="K2088" s="314">
        <f t="shared" si="214"/>
        <v>11189500</v>
      </c>
    </row>
    <row r="2089" spans="1:11" x14ac:dyDescent="0.2">
      <c r="A2089" s="321" t="s">
        <v>916</v>
      </c>
      <c r="B2089" s="325" t="s">
        <v>837</v>
      </c>
      <c r="C2089" s="154">
        <v>43</v>
      </c>
      <c r="D2089" s="321"/>
      <c r="E2089" s="187">
        <v>311</v>
      </c>
      <c r="F2089" s="230"/>
      <c r="G2089" s="327"/>
      <c r="H2089" s="200">
        <f>H2090+H2092+H2091</f>
        <v>8876500</v>
      </c>
      <c r="I2089" s="200">
        <f>I2090+I2092+I2091</f>
        <v>0</v>
      </c>
      <c r="J2089" s="200">
        <f>J2090+J2092+J2091</f>
        <v>0</v>
      </c>
      <c r="K2089" s="200">
        <f t="shared" si="214"/>
        <v>8876500</v>
      </c>
    </row>
    <row r="2090" spans="1:11" ht="15" x14ac:dyDescent="0.2">
      <c r="A2090" s="215" t="s">
        <v>916</v>
      </c>
      <c r="B2090" s="213" t="s">
        <v>837</v>
      </c>
      <c r="C2090" s="214">
        <v>43</v>
      </c>
      <c r="D2090" s="215" t="s">
        <v>25</v>
      </c>
      <c r="E2090" s="188">
        <v>3111</v>
      </c>
      <c r="F2090" s="228" t="s">
        <v>19</v>
      </c>
      <c r="H2090" s="330">
        <v>8806500</v>
      </c>
      <c r="I2090" s="330"/>
      <c r="J2090" s="330"/>
      <c r="K2090" s="330">
        <f t="shared" si="214"/>
        <v>8806500</v>
      </c>
    </row>
    <row r="2091" spans="1:11" x14ac:dyDescent="0.2">
      <c r="A2091" s="251" t="s">
        <v>916</v>
      </c>
      <c r="B2091" s="216" t="s">
        <v>837</v>
      </c>
      <c r="C2091" s="217">
        <v>43</v>
      </c>
      <c r="D2091" s="249" t="s">
        <v>25</v>
      </c>
      <c r="E2091" s="364">
        <v>3112</v>
      </c>
      <c r="F2091" s="232" t="s">
        <v>638</v>
      </c>
      <c r="G2091" s="366"/>
      <c r="H2091" s="222">
        <v>1000</v>
      </c>
      <c r="I2091" s="222"/>
      <c r="J2091" s="222"/>
      <c r="K2091" s="222">
        <f t="shared" si="214"/>
        <v>1000</v>
      </c>
    </row>
    <row r="2092" spans="1:11" ht="15" x14ac:dyDescent="0.2">
      <c r="A2092" s="215" t="s">
        <v>916</v>
      </c>
      <c r="B2092" s="213" t="s">
        <v>837</v>
      </c>
      <c r="C2092" s="217">
        <v>43</v>
      </c>
      <c r="D2092" s="215" t="s">
        <v>25</v>
      </c>
      <c r="E2092" s="219">
        <v>3113</v>
      </c>
      <c r="F2092" s="229" t="s">
        <v>20</v>
      </c>
      <c r="G2092" s="220"/>
      <c r="H2092" s="340">
        <v>69000</v>
      </c>
      <c r="I2092" s="340"/>
      <c r="J2092" s="340"/>
      <c r="K2092" s="340">
        <f t="shared" si="214"/>
        <v>69000</v>
      </c>
    </row>
    <row r="2093" spans="1:11" x14ac:dyDescent="0.2">
      <c r="A2093" s="321" t="s">
        <v>916</v>
      </c>
      <c r="B2093" s="325" t="s">
        <v>837</v>
      </c>
      <c r="C2093" s="154">
        <v>43</v>
      </c>
      <c r="D2093" s="155"/>
      <c r="E2093" s="156">
        <v>312</v>
      </c>
      <c r="F2093" s="225"/>
      <c r="G2093" s="157"/>
      <c r="H2093" s="246">
        <f>SUM(H2094)</f>
        <v>850000</v>
      </c>
      <c r="I2093" s="246">
        <f>SUM(I2094)</f>
        <v>0</v>
      </c>
      <c r="J2093" s="246">
        <f>SUM(J2094)</f>
        <v>0</v>
      </c>
      <c r="K2093" s="246">
        <f t="shared" si="214"/>
        <v>850000</v>
      </c>
    </row>
    <row r="2094" spans="1:11" ht="15" x14ac:dyDescent="0.2">
      <c r="A2094" s="215" t="s">
        <v>916</v>
      </c>
      <c r="B2094" s="213" t="s">
        <v>837</v>
      </c>
      <c r="C2094" s="217">
        <v>43</v>
      </c>
      <c r="D2094" s="215" t="s">
        <v>25</v>
      </c>
      <c r="E2094" s="219">
        <v>3121</v>
      </c>
      <c r="F2094" s="229" t="s">
        <v>22</v>
      </c>
      <c r="G2094" s="220"/>
      <c r="H2094" s="244">
        <v>850000</v>
      </c>
      <c r="I2094" s="244"/>
      <c r="J2094" s="244"/>
      <c r="K2094" s="244">
        <f t="shared" si="214"/>
        <v>850000</v>
      </c>
    </row>
    <row r="2095" spans="1:11" x14ac:dyDescent="0.2">
      <c r="A2095" s="321" t="s">
        <v>916</v>
      </c>
      <c r="B2095" s="325" t="s">
        <v>837</v>
      </c>
      <c r="C2095" s="154">
        <v>43</v>
      </c>
      <c r="D2095" s="155"/>
      <c r="E2095" s="156">
        <v>313</v>
      </c>
      <c r="F2095" s="225"/>
      <c r="G2095" s="342"/>
      <c r="H2095" s="246">
        <f>H2096</f>
        <v>1463000</v>
      </c>
      <c r="I2095" s="246">
        <f>I2096</f>
        <v>0</v>
      </c>
      <c r="J2095" s="246">
        <f>J2096</f>
        <v>0</v>
      </c>
      <c r="K2095" s="246">
        <f t="shared" si="214"/>
        <v>1463000</v>
      </c>
    </row>
    <row r="2096" spans="1:11" ht="15" x14ac:dyDescent="0.2">
      <c r="A2096" s="215" t="s">
        <v>916</v>
      </c>
      <c r="B2096" s="213" t="s">
        <v>837</v>
      </c>
      <c r="C2096" s="217">
        <v>43</v>
      </c>
      <c r="D2096" s="215" t="s">
        <v>25</v>
      </c>
      <c r="E2096" s="219">
        <v>3132</v>
      </c>
      <c r="F2096" s="229" t="s">
        <v>280</v>
      </c>
      <c r="G2096" s="220"/>
      <c r="H2096" s="222">
        <v>1463000</v>
      </c>
      <c r="I2096" s="222"/>
      <c r="J2096" s="222"/>
      <c r="K2096" s="222">
        <f t="shared" si="214"/>
        <v>1463000</v>
      </c>
    </row>
    <row r="2097" spans="1:11" x14ac:dyDescent="0.2">
      <c r="A2097" s="353" t="s">
        <v>916</v>
      </c>
      <c r="B2097" s="299" t="s">
        <v>837</v>
      </c>
      <c r="C2097" s="282">
        <v>43</v>
      </c>
      <c r="D2097" s="282"/>
      <c r="E2097" s="283">
        <v>32</v>
      </c>
      <c r="F2097" s="284"/>
      <c r="G2097" s="285"/>
      <c r="H2097" s="286">
        <f>H2098+H2103+H2109+H2118+H2120</f>
        <v>19437500</v>
      </c>
      <c r="I2097" s="286">
        <f>I2098+I2103+I2109+I2118+I2120</f>
        <v>0</v>
      </c>
      <c r="J2097" s="286">
        <f>J2098+J2103+J2109+J2118+J2120</f>
        <v>3553000</v>
      </c>
      <c r="K2097" s="286">
        <f t="shared" si="214"/>
        <v>22990500</v>
      </c>
    </row>
    <row r="2098" spans="1:11" x14ac:dyDescent="0.2">
      <c r="A2098" s="321" t="s">
        <v>916</v>
      </c>
      <c r="B2098" s="325" t="s">
        <v>837</v>
      </c>
      <c r="C2098" s="154">
        <v>43</v>
      </c>
      <c r="D2098" s="155"/>
      <c r="E2098" s="156">
        <v>321</v>
      </c>
      <c r="F2098" s="225"/>
      <c r="G2098" s="157"/>
      <c r="H2098" s="246">
        <f>SUM(H2099:H2102)</f>
        <v>692500</v>
      </c>
      <c r="I2098" s="246">
        <f>SUM(I2099:I2102)</f>
        <v>0</v>
      </c>
      <c r="J2098" s="246">
        <f>SUM(J2099:J2102)</f>
        <v>53000</v>
      </c>
      <c r="K2098" s="246">
        <f t="shared" si="214"/>
        <v>745500</v>
      </c>
    </row>
    <row r="2099" spans="1:11" ht="15" x14ac:dyDescent="0.2">
      <c r="A2099" s="215" t="s">
        <v>916</v>
      </c>
      <c r="B2099" s="213" t="s">
        <v>837</v>
      </c>
      <c r="C2099" s="217">
        <v>43</v>
      </c>
      <c r="D2099" s="215" t="s">
        <v>25</v>
      </c>
      <c r="E2099" s="219">
        <v>3211</v>
      </c>
      <c r="F2099" s="229" t="s">
        <v>110</v>
      </c>
      <c r="G2099" s="220"/>
      <c r="H2099" s="222">
        <v>357000</v>
      </c>
      <c r="I2099" s="222"/>
      <c r="J2099" s="222"/>
      <c r="K2099" s="222">
        <f t="shared" si="214"/>
        <v>357000</v>
      </c>
    </row>
    <row r="2100" spans="1:11" ht="30" x14ac:dyDescent="0.2">
      <c r="A2100" s="215" t="s">
        <v>916</v>
      </c>
      <c r="B2100" s="213" t="s">
        <v>837</v>
      </c>
      <c r="C2100" s="217">
        <v>43</v>
      </c>
      <c r="D2100" s="215" t="s">
        <v>25</v>
      </c>
      <c r="E2100" s="219">
        <v>3212</v>
      </c>
      <c r="F2100" s="229" t="s">
        <v>111</v>
      </c>
      <c r="G2100" s="220"/>
      <c r="H2100" s="244">
        <v>217000</v>
      </c>
      <c r="I2100" s="244"/>
      <c r="J2100" s="244">
        <v>53000</v>
      </c>
      <c r="K2100" s="244">
        <f t="shared" si="214"/>
        <v>270000</v>
      </c>
    </row>
    <row r="2101" spans="1:11" ht="15" x14ac:dyDescent="0.2">
      <c r="A2101" s="215" t="s">
        <v>916</v>
      </c>
      <c r="B2101" s="213" t="s">
        <v>837</v>
      </c>
      <c r="C2101" s="217">
        <v>43</v>
      </c>
      <c r="D2101" s="215" t="s">
        <v>25</v>
      </c>
      <c r="E2101" s="219">
        <v>3213</v>
      </c>
      <c r="F2101" s="229" t="s">
        <v>112</v>
      </c>
      <c r="G2101" s="220"/>
      <c r="H2101" s="244">
        <v>117500</v>
      </c>
      <c r="I2101" s="244"/>
      <c r="J2101" s="244"/>
      <c r="K2101" s="244">
        <f t="shared" si="214"/>
        <v>117500</v>
      </c>
    </row>
    <row r="2102" spans="1:11" ht="15" x14ac:dyDescent="0.2">
      <c r="A2102" s="215" t="s">
        <v>916</v>
      </c>
      <c r="B2102" s="213" t="s">
        <v>837</v>
      </c>
      <c r="C2102" s="217">
        <v>43</v>
      </c>
      <c r="D2102" s="215" t="s">
        <v>25</v>
      </c>
      <c r="E2102" s="219">
        <v>3214</v>
      </c>
      <c r="F2102" s="229" t="s">
        <v>234</v>
      </c>
      <c r="G2102" s="220"/>
      <c r="H2102" s="244">
        <v>1000</v>
      </c>
      <c r="I2102" s="244"/>
      <c r="J2102" s="244"/>
      <c r="K2102" s="244">
        <f t="shared" si="214"/>
        <v>1000</v>
      </c>
    </row>
    <row r="2103" spans="1:11" x14ac:dyDescent="0.2">
      <c r="A2103" s="321" t="s">
        <v>916</v>
      </c>
      <c r="B2103" s="325" t="s">
        <v>837</v>
      </c>
      <c r="C2103" s="154">
        <v>43</v>
      </c>
      <c r="D2103" s="155"/>
      <c r="E2103" s="156">
        <v>322</v>
      </c>
      <c r="F2103" s="225"/>
      <c r="G2103" s="157"/>
      <c r="H2103" s="246">
        <f>SUM(H2104:H2108)</f>
        <v>1157000</v>
      </c>
      <c r="I2103" s="246">
        <f>SUM(I2104:I2108)</f>
        <v>0</v>
      </c>
      <c r="J2103" s="246">
        <f>SUM(J2104:J2108)</f>
        <v>2500000</v>
      </c>
      <c r="K2103" s="246">
        <f t="shared" si="214"/>
        <v>3657000</v>
      </c>
    </row>
    <row r="2104" spans="1:11" ht="15" x14ac:dyDescent="0.2">
      <c r="A2104" s="215" t="s">
        <v>916</v>
      </c>
      <c r="B2104" s="213" t="s">
        <v>837</v>
      </c>
      <c r="C2104" s="217">
        <v>43</v>
      </c>
      <c r="D2104" s="215" t="s">
        <v>25</v>
      </c>
      <c r="E2104" s="219">
        <v>3221</v>
      </c>
      <c r="F2104" s="229" t="s">
        <v>146</v>
      </c>
      <c r="G2104" s="220"/>
      <c r="H2104" s="244">
        <v>200000</v>
      </c>
      <c r="I2104" s="244"/>
      <c r="J2104" s="244"/>
      <c r="K2104" s="244">
        <f t="shared" si="214"/>
        <v>200000</v>
      </c>
    </row>
    <row r="2105" spans="1:11" ht="15" x14ac:dyDescent="0.2">
      <c r="A2105" s="215" t="s">
        <v>916</v>
      </c>
      <c r="B2105" s="213" t="s">
        <v>837</v>
      </c>
      <c r="C2105" s="217">
        <v>43</v>
      </c>
      <c r="D2105" s="215" t="s">
        <v>25</v>
      </c>
      <c r="E2105" s="219">
        <v>3223</v>
      </c>
      <c r="F2105" s="229" t="s">
        <v>115</v>
      </c>
      <c r="G2105" s="220"/>
      <c r="H2105" s="244">
        <v>500000</v>
      </c>
      <c r="I2105" s="244"/>
      <c r="J2105" s="244">
        <v>2500000</v>
      </c>
      <c r="K2105" s="244">
        <f t="shared" si="214"/>
        <v>3000000</v>
      </c>
    </row>
    <row r="2106" spans="1:11" ht="30" x14ac:dyDescent="0.2">
      <c r="A2106" s="215" t="s">
        <v>916</v>
      </c>
      <c r="B2106" s="213" t="s">
        <v>837</v>
      </c>
      <c r="C2106" s="217">
        <v>43</v>
      </c>
      <c r="D2106" s="215" t="s">
        <v>25</v>
      </c>
      <c r="E2106" s="219">
        <v>3224</v>
      </c>
      <c r="F2106" s="229" t="s">
        <v>144</v>
      </c>
      <c r="G2106" s="220"/>
      <c r="H2106" s="244">
        <v>400000</v>
      </c>
      <c r="I2106" s="244"/>
      <c r="J2106" s="244"/>
      <c r="K2106" s="244">
        <f t="shared" si="214"/>
        <v>400000</v>
      </c>
    </row>
    <row r="2107" spans="1:11" ht="15" x14ac:dyDescent="0.2">
      <c r="A2107" s="215" t="s">
        <v>916</v>
      </c>
      <c r="B2107" s="213" t="s">
        <v>837</v>
      </c>
      <c r="C2107" s="217">
        <v>43</v>
      </c>
      <c r="D2107" s="215" t="s">
        <v>25</v>
      </c>
      <c r="E2107" s="219">
        <v>3225</v>
      </c>
      <c r="F2107" s="229" t="s">
        <v>151</v>
      </c>
      <c r="G2107" s="220"/>
      <c r="H2107" s="244">
        <v>26000</v>
      </c>
      <c r="I2107" s="244"/>
      <c r="J2107" s="244"/>
      <c r="K2107" s="244">
        <f t="shared" si="214"/>
        <v>26000</v>
      </c>
    </row>
    <row r="2108" spans="1:11" ht="15" x14ac:dyDescent="0.2">
      <c r="A2108" s="215" t="s">
        <v>916</v>
      </c>
      <c r="B2108" s="213" t="s">
        <v>837</v>
      </c>
      <c r="C2108" s="217">
        <v>43</v>
      </c>
      <c r="D2108" s="215" t="s">
        <v>25</v>
      </c>
      <c r="E2108" s="219">
        <v>3227</v>
      </c>
      <c r="F2108" s="229" t="s">
        <v>235</v>
      </c>
      <c r="G2108" s="220"/>
      <c r="H2108" s="244">
        <v>31000</v>
      </c>
      <c r="I2108" s="244"/>
      <c r="J2108" s="244"/>
      <c r="K2108" s="244">
        <f t="shared" si="214"/>
        <v>31000</v>
      </c>
    </row>
    <row r="2109" spans="1:11" x14ac:dyDescent="0.2">
      <c r="A2109" s="321" t="s">
        <v>916</v>
      </c>
      <c r="B2109" s="325" t="s">
        <v>837</v>
      </c>
      <c r="C2109" s="154">
        <v>43</v>
      </c>
      <c r="D2109" s="155"/>
      <c r="E2109" s="156">
        <v>323</v>
      </c>
      <c r="F2109" s="225"/>
      <c r="G2109" s="157"/>
      <c r="H2109" s="246">
        <f>SUM(H2110:H2117)</f>
        <v>16408000</v>
      </c>
      <c r="I2109" s="246">
        <f>SUM(I2110:I2117)</f>
        <v>0</v>
      </c>
      <c r="J2109" s="246">
        <f>SUM(J2110:J2117)</f>
        <v>1000000</v>
      </c>
      <c r="K2109" s="246">
        <f t="shared" si="214"/>
        <v>17408000</v>
      </c>
    </row>
    <row r="2110" spans="1:11" ht="15" x14ac:dyDescent="0.2">
      <c r="A2110" s="215" t="s">
        <v>916</v>
      </c>
      <c r="B2110" s="213" t="s">
        <v>837</v>
      </c>
      <c r="C2110" s="217">
        <v>43</v>
      </c>
      <c r="D2110" s="215" t="s">
        <v>25</v>
      </c>
      <c r="E2110" s="219">
        <v>3231</v>
      </c>
      <c r="F2110" s="229" t="s">
        <v>117</v>
      </c>
      <c r="G2110" s="220"/>
      <c r="H2110" s="244">
        <v>275000</v>
      </c>
      <c r="I2110" s="244"/>
      <c r="J2110" s="244"/>
      <c r="K2110" s="244">
        <f t="shared" si="214"/>
        <v>275000</v>
      </c>
    </row>
    <row r="2111" spans="1:11" ht="15" x14ac:dyDescent="0.2">
      <c r="A2111" s="215" t="s">
        <v>916</v>
      </c>
      <c r="B2111" s="213" t="s">
        <v>837</v>
      </c>
      <c r="C2111" s="217">
        <v>43</v>
      </c>
      <c r="D2111" s="215" t="s">
        <v>25</v>
      </c>
      <c r="E2111" s="219">
        <v>3233</v>
      </c>
      <c r="F2111" s="229" t="s">
        <v>119</v>
      </c>
      <c r="G2111" s="343"/>
      <c r="H2111" s="244">
        <v>700000</v>
      </c>
      <c r="I2111" s="244"/>
      <c r="J2111" s="244"/>
      <c r="K2111" s="244">
        <f t="shared" si="214"/>
        <v>700000</v>
      </c>
    </row>
    <row r="2112" spans="1:11" ht="15" x14ac:dyDescent="0.2">
      <c r="A2112" s="215" t="s">
        <v>916</v>
      </c>
      <c r="B2112" s="213" t="s">
        <v>837</v>
      </c>
      <c r="C2112" s="217">
        <v>43</v>
      </c>
      <c r="D2112" s="215" t="s">
        <v>25</v>
      </c>
      <c r="E2112" s="219">
        <v>3234</v>
      </c>
      <c r="F2112" s="229" t="s">
        <v>120</v>
      </c>
      <c r="G2112" s="343"/>
      <c r="H2112" s="341">
        <v>1910000</v>
      </c>
      <c r="I2112" s="341"/>
      <c r="J2112" s="341"/>
      <c r="K2112" s="341">
        <f t="shared" si="214"/>
        <v>1910000</v>
      </c>
    </row>
    <row r="2113" spans="1:11" ht="15" x14ac:dyDescent="0.2">
      <c r="A2113" s="215" t="s">
        <v>916</v>
      </c>
      <c r="B2113" s="213" t="s">
        <v>837</v>
      </c>
      <c r="C2113" s="217">
        <v>43</v>
      </c>
      <c r="D2113" s="215" t="s">
        <v>25</v>
      </c>
      <c r="E2113" s="219">
        <v>3235</v>
      </c>
      <c r="F2113" s="229" t="s">
        <v>42</v>
      </c>
      <c r="G2113" s="343"/>
      <c r="H2113" s="244">
        <v>265000</v>
      </c>
      <c r="I2113" s="244"/>
      <c r="J2113" s="244">
        <v>1000000</v>
      </c>
      <c r="K2113" s="244">
        <f t="shared" si="214"/>
        <v>1265000</v>
      </c>
    </row>
    <row r="2114" spans="1:11" ht="15" x14ac:dyDescent="0.2">
      <c r="A2114" s="215" t="s">
        <v>916</v>
      </c>
      <c r="B2114" s="213" t="s">
        <v>837</v>
      </c>
      <c r="C2114" s="217">
        <v>43</v>
      </c>
      <c r="D2114" s="215" t="s">
        <v>25</v>
      </c>
      <c r="E2114" s="219">
        <v>3236</v>
      </c>
      <c r="F2114" s="229" t="s">
        <v>121</v>
      </c>
      <c r="G2114" s="343"/>
      <c r="H2114" s="244">
        <v>120000</v>
      </c>
      <c r="I2114" s="244"/>
      <c r="J2114" s="244"/>
      <c r="K2114" s="244">
        <f t="shared" si="214"/>
        <v>120000</v>
      </c>
    </row>
    <row r="2115" spans="1:11" ht="15" x14ac:dyDescent="0.2">
      <c r="A2115" s="215" t="s">
        <v>916</v>
      </c>
      <c r="B2115" s="213" t="s">
        <v>837</v>
      </c>
      <c r="C2115" s="217">
        <v>43</v>
      </c>
      <c r="D2115" s="215" t="s">
        <v>25</v>
      </c>
      <c r="E2115" s="219">
        <v>3237</v>
      </c>
      <c r="F2115" s="229" t="s">
        <v>36</v>
      </c>
      <c r="G2115" s="343"/>
      <c r="H2115" s="244">
        <v>1700000</v>
      </c>
      <c r="I2115" s="244"/>
      <c r="J2115" s="244"/>
      <c r="K2115" s="244">
        <f t="shared" si="214"/>
        <v>1700000</v>
      </c>
    </row>
    <row r="2116" spans="1:11" ht="15" x14ac:dyDescent="0.2">
      <c r="A2116" s="215" t="s">
        <v>916</v>
      </c>
      <c r="B2116" s="213" t="s">
        <v>837</v>
      </c>
      <c r="C2116" s="217">
        <v>43</v>
      </c>
      <c r="D2116" s="215" t="s">
        <v>25</v>
      </c>
      <c r="E2116" s="219">
        <v>3238</v>
      </c>
      <c r="F2116" s="229" t="s">
        <v>122</v>
      </c>
      <c r="G2116" s="343"/>
      <c r="H2116" s="244">
        <v>2600000</v>
      </c>
      <c r="I2116" s="244"/>
      <c r="J2116" s="244"/>
      <c r="K2116" s="244">
        <f t="shared" si="214"/>
        <v>2600000</v>
      </c>
    </row>
    <row r="2117" spans="1:11" ht="15" x14ac:dyDescent="0.2">
      <c r="A2117" s="215" t="s">
        <v>916</v>
      </c>
      <c r="B2117" s="213" t="s">
        <v>837</v>
      </c>
      <c r="C2117" s="217">
        <v>43</v>
      </c>
      <c r="D2117" s="215" t="s">
        <v>25</v>
      </c>
      <c r="E2117" s="219">
        <v>3239</v>
      </c>
      <c r="F2117" s="229" t="s">
        <v>41</v>
      </c>
      <c r="G2117" s="344"/>
      <c r="H2117" s="222">
        <v>8838000</v>
      </c>
      <c r="I2117" s="222"/>
      <c r="J2117" s="222"/>
      <c r="K2117" s="222">
        <f t="shared" si="214"/>
        <v>8838000</v>
      </c>
    </row>
    <row r="2118" spans="1:11" x14ac:dyDescent="0.2">
      <c r="A2118" s="321" t="s">
        <v>916</v>
      </c>
      <c r="B2118" s="325" t="s">
        <v>837</v>
      </c>
      <c r="C2118" s="237">
        <v>43</v>
      </c>
      <c r="D2118" s="155"/>
      <c r="E2118" s="156">
        <v>324</v>
      </c>
      <c r="F2118" s="225"/>
      <c r="G2118" s="345"/>
      <c r="H2118" s="246">
        <f>SUM(H2119)</f>
        <v>10000</v>
      </c>
      <c r="I2118" s="246">
        <f>SUM(I2119)</f>
        <v>0</v>
      </c>
      <c r="J2118" s="246">
        <f>SUM(J2119)</f>
        <v>0</v>
      </c>
      <c r="K2118" s="246">
        <f t="shared" si="214"/>
        <v>10000</v>
      </c>
    </row>
    <row r="2119" spans="1:11" ht="30" x14ac:dyDescent="0.2">
      <c r="A2119" s="215" t="s">
        <v>916</v>
      </c>
      <c r="B2119" s="213" t="s">
        <v>837</v>
      </c>
      <c r="C2119" s="217">
        <v>43</v>
      </c>
      <c r="D2119" s="215" t="s">
        <v>25</v>
      </c>
      <c r="E2119" s="219">
        <v>3241</v>
      </c>
      <c r="F2119" s="229" t="s">
        <v>238</v>
      </c>
      <c r="G2119" s="343"/>
      <c r="H2119" s="244">
        <v>10000</v>
      </c>
      <c r="I2119" s="244"/>
      <c r="J2119" s="244"/>
      <c r="K2119" s="244">
        <f t="shared" si="214"/>
        <v>10000</v>
      </c>
    </row>
    <row r="2120" spans="1:11" x14ac:dyDescent="0.2">
      <c r="A2120" s="321" t="s">
        <v>916</v>
      </c>
      <c r="B2120" s="325" t="s">
        <v>837</v>
      </c>
      <c r="C2120" s="237">
        <v>43</v>
      </c>
      <c r="D2120" s="155"/>
      <c r="E2120" s="156">
        <v>329</v>
      </c>
      <c r="F2120" s="225"/>
      <c r="G2120" s="345"/>
      <c r="H2120" s="246">
        <f>SUM(H2121:H2127)</f>
        <v>1170000</v>
      </c>
      <c r="I2120" s="246">
        <f>SUM(I2121:I2127)</f>
        <v>0</v>
      </c>
      <c r="J2120" s="246">
        <f>SUM(J2121:J2127)</f>
        <v>0</v>
      </c>
      <c r="K2120" s="246">
        <f t="shared" si="214"/>
        <v>1170000</v>
      </c>
    </row>
    <row r="2121" spans="1:11" ht="30" x14ac:dyDescent="0.2">
      <c r="A2121" s="215" t="s">
        <v>916</v>
      </c>
      <c r="B2121" s="213" t="s">
        <v>837</v>
      </c>
      <c r="C2121" s="217">
        <v>43</v>
      </c>
      <c r="D2121" s="215" t="s">
        <v>25</v>
      </c>
      <c r="E2121" s="219">
        <v>3291</v>
      </c>
      <c r="F2121" s="229" t="s">
        <v>152</v>
      </c>
      <c r="G2121" s="343"/>
      <c r="H2121" s="244">
        <v>320000</v>
      </c>
      <c r="I2121" s="244"/>
      <c r="J2121" s="244"/>
      <c r="K2121" s="244">
        <f t="shared" si="214"/>
        <v>320000</v>
      </c>
    </row>
    <row r="2122" spans="1:11" ht="15" x14ac:dyDescent="0.2">
      <c r="A2122" s="215" t="s">
        <v>916</v>
      </c>
      <c r="B2122" s="213" t="s">
        <v>837</v>
      </c>
      <c r="C2122" s="217">
        <v>43</v>
      </c>
      <c r="D2122" s="215" t="s">
        <v>25</v>
      </c>
      <c r="E2122" s="219">
        <v>3292</v>
      </c>
      <c r="F2122" s="229" t="s">
        <v>123</v>
      </c>
      <c r="G2122" s="343"/>
      <c r="H2122" s="244">
        <v>270000</v>
      </c>
      <c r="I2122" s="244"/>
      <c r="J2122" s="244"/>
      <c r="K2122" s="244">
        <f t="shared" si="214"/>
        <v>270000</v>
      </c>
    </row>
    <row r="2123" spans="1:11" ht="15" x14ac:dyDescent="0.2">
      <c r="A2123" s="215" t="s">
        <v>916</v>
      </c>
      <c r="B2123" s="213" t="s">
        <v>837</v>
      </c>
      <c r="C2123" s="217">
        <v>43</v>
      </c>
      <c r="D2123" s="215" t="s">
        <v>25</v>
      </c>
      <c r="E2123" s="219">
        <v>3293</v>
      </c>
      <c r="F2123" s="229" t="s">
        <v>124</v>
      </c>
      <c r="G2123" s="343"/>
      <c r="H2123" s="244">
        <v>260000</v>
      </c>
      <c r="I2123" s="244"/>
      <c r="J2123" s="244"/>
      <c r="K2123" s="244">
        <f t="shared" ref="K2123:K2186" si="217">H2123-I2123+J2123</f>
        <v>260000</v>
      </c>
    </row>
    <row r="2124" spans="1:11" ht="15" x14ac:dyDescent="0.2">
      <c r="A2124" s="215" t="s">
        <v>916</v>
      </c>
      <c r="B2124" s="213" t="s">
        <v>837</v>
      </c>
      <c r="C2124" s="217">
        <v>43</v>
      </c>
      <c r="D2124" s="215" t="s">
        <v>25</v>
      </c>
      <c r="E2124" s="219">
        <v>3294</v>
      </c>
      <c r="F2124" s="229" t="s">
        <v>611</v>
      </c>
      <c r="G2124" s="343"/>
      <c r="H2124" s="244">
        <v>210000</v>
      </c>
      <c r="I2124" s="244"/>
      <c r="J2124" s="244"/>
      <c r="K2124" s="244">
        <f t="shared" si="217"/>
        <v>210000</v>
      </c>
    </row>
    <row r="2125" spans="1:11" ht="15" x14ac:dyDescent="0.2">
      <c r="A2125" s="215" t="s">
        <v>916</v>
      </c>
      <c r="B2125" s="213" t="s">
        <v>837</v>
      </c>
      <c r="C2125" s="217">
        <v>43</v>
      </c>
      <c r="D2125" s="215" t="s">
        <v>25</v>
      </c>
      <c r="E2125" s="219">
        <v>3295</v>
      </c>
      <c r="F2125" s="229" t="s">
        <v>237</v>
      </c>
      <c r="G2125" s="344"/>
      <c r="H2125" s="244">
        <v>100000</v>
      </c>
      <c r="I2125" s="244"/>
      <c r="J2125" s="244"/>
      <c r="K2125" s="244">
        <f t="shared" si="217"/>
        <v>100000</v>
      </c>
    </row>
    <row r="2126" spans="1:11" ht="15" x14ac:dyDescent="0.2">
      <c r="A2126" s="215" t="s">
        <v>916</v>
      </c>
      <c r="B2126" s="213" t="s">
        <v>837</v>
      </c>
      <c r="C2126" s="217">
        <v>43</v>
      </c>
      <c r="D2126" s="215" t="s">
        <v>25</v>
      </c>
      <c r="E2126" s="219">
        <v>3296</v>
      </c>
      <c r="F2126" s="229" t="s">
        <v>612</v>
      </c>
      <c r="G2126" s="344"/>
      <c r="H2126" s="244">
        <v>1000</v>
      </c>
      <c r="I2126" s="244"/>
      <c r="J2126" s="244"/>
      <c r="K2126" s="244">
        <f t="shared" si="217"/>
        <v>1000</v>
      </c>
    </row>
    <row r="2127" spans="1:11" ht="15" x14ac:dyDescent="0.2">
      <c r="A2127" s="215" t="s">
        <v>916</v>
      </c>
      <c r="B2127" s="213" t="s">
        <v>837</v>
      </c>
      <c r="C2127" s="217">
        <v>43</v>
      </c>
      <c r="D2127" s="215" t="s">
        <v>25</v>
      </c>
      <c r="E2127" s="219">
        <v>3299</v>
      </c>
      <c r="F2127" s="229" t="s">
        <v>125</v>
      </c>
      <c r="G2127" s="220"/>
      <c r="H2127" s="244">
        <v>9000</v>
      </c>
      <c r="I2127" s="244"/>
      <c r="J2127" s="244"/>
      <c r="K2127" s="244">
        <f t="shared" si="217"/>
        <v>9000</v>
      </c>
    </row>
    <row r="2128" spans="1:11" x14ac:dyDescent="0.2">
      <c r="A2128" s="353" t="s">
        <v>916</v>
      </c>
      <c r="B2128" s="299" t="s">
        <v>837</v>
      </c>
      <c r="C2128" s="282">
        <v>43</v>
      </c>
      <c r="D2128" s="282"/>
      <c r="E2128" s="283">
        <v>34</v>
      </c>
      <c r="F2128" s="284"/>
      <c r="G2128" s="285"/>
      <c r="H2128" s="286">
        <f>H2129</f>
        <v>236000</v>
      </c>
      <c r="I2128" s="286">
        <f>I2129</f>
        <v>0</v>
      </c>
      <c r="J2128" s="286">
        <f>J2129</f>
        <v>30000</v>
      </c>
      <c r="K2128" s="286">
        <f t="shared" si="217"/>
        <v>266000</v>
      </c>
    </row>
    <row r="2129" spans="1:11" x14ac:dyDescent="0.2">
      <c r="A2129" s="321" t="s">
        <v>916</v>
      </c>
      <c r="B2129" s="325" t="s">
        <v>837</v>
      </c>
      <c r="C2129" s="237">
        <v>43</v>
      </c>
      <c r="D2129" s="155"/>
      <c r="E2129" s="156">
        <v>343</v>
      </c>
      <c r="F2129" s="225"/>
      <c r="G2129" s="157"/>
      <c r="H2129" s="246">
        <f>SUM(H2130:H2133)</f>
        <v>236000</v>
      </c>
      <c r="I2129" s="246">
        <f>SUM(I2130:I2133)</f>
        <v>0</v>
      </c>
      <c r="J2129" s="246">
        <f>SUM(J2130:J2133)</f>
        <v>30000</v>
      </c>
      <c r="K2129" s="246">
        <f t="shared" si="217"/>
        <v>266000</v>
      </c>
    </row>
    <row r="2130" spans="1:11" ht="15" x14ac:dyDescent="0.2">
      <c r="A2130" s="215" t="s">
        <v>916</v>
      </c>
      <c r="B2130" s="213" t="s">
        <v>837</v>
      </c>
      <c r="C2130" s="217">
        <v>43</v>
      </c>
      <c r="D2130" s="215" t="s">
        <v>25</v>
      </c>
      <c r="E2130" s="219">
        <v>3431</v>
      </c>
      <c r="F2130" s="229" t="s">
        <v>153</v>
      </c>
      <c r="G2130" s="220"/>
      <c r="H2130" s="244">
        <v>220000</v>
      </c>
      <c r="I2130" s="244"/>
      <c r="J2130" s="244">
        <v>30000</v>
      </c>
      <c r="K2130" s="244">
        <f t="shared" si="217"/>
        <v>250000</v>
      </c>
    </row>
    <row r="2131" spans="1:11" ht="30" x14ac:dyDescent="0.2">
      <c r="A2131" s="215" t="s">
        <v>916</v>
      </c>
      <c r="B2131" s="213" t="s">
        <v>837</v>
      </c>
      <c r="C2131" s="217">
        <v>43</v>
      </c>
      <c r="D2131" s="215" t="s">
        <v>25</v>
      </c>
      <c r="E2131" s="219">
        <v>3432</v>
      </c>
      <c r="F2131" s="229" t="s">
        <v>639</v>
      </c>
      <c r="G2131" s="220"/>
      <c r="H2131" s="244">
        <v>10000</v>
      </c>
      <c r="I2131" s="244"/>
      <c r="J2131" s="244"/>
      <c r="K2131" s="244">
        <f t="shared" si="217"/>
        <v>10000</v>
      </c>
    </row>
    <row r="2132" spans="1:11" ht="15" x14ac:dyDescent="0.2">
      <c r="A2132" s="215" t="s">
        <v>916</v>
      </c>
      <c r="B2132" s="213" t="s">
        <v>837</v>
      </c>
      <c r="C2132" s="217">
        <v>43</v>
      </c>
      <c r="D2132" s="215" t="s">
        <v>25</v>
      </c>
      <c r="E2132" s="219">
        <v>3433</v>
      </c>
      <c r="F2132" s="229" t="s">
        <v>126</v>
      </c>
      <c r="G2132" s="220"/>
      <c r="H2132" s="244">
        <v>5000</v>
      </c>
      <c r="I2132" s="244"/>
      <c r="J2132" s="244"/>
      <c r="K2132" s="244">
        <f t="shared" si="217"/>
        <v>5000</v>
      </c>
    </row>
    <row r="2133" spans="1:11" ht="15" x14ac:dyDescent="0.2">
      <c r="A2133" s="215" t="s">
        <v>916</v>
      </c>
      <c r="B2133" s="213" t="s">
        <v>837</v>
      </c>
      <c r="C2133" s="217">
        <v>43</v>
      </c>
      <c r="D2133" s="215" t="s">
        <v>25</v>
      </c>
      <c r="E2133" s="219">
        <v>3434</v>
      </c>
      <c r="F2133" s="229" t="s">
        <v>127</v>
      </c>
      <c r="G2133" s="220"/>
      <c r="H2133" s="244">
        <v>1000</v>
      </c>
      <c r="I2133" s="244"/>
      <c r="J2133" s="244"/>
      <c r="K2133" s="244">
        <f t="shared" si="217"/>
        <v>1000</v>
      </c>
    </row>
    <row r="2134" spans="1:11" ht="67.5" x14ac:dyDescent="0.2">
      <c r="A2134" s="354" t="s">
        <v>916</v>
      </c>
      <c r="B2134" s="293" t="s">
        <v>838</v>
      </c>
      <c r="C2134" s="293"/>
      <c r="D2134" s="293"/>
      <c r="E2134" s="294"/>
      <c r="F2134" s="296" t="s">
        <v>765</v>
      </c>
      <c r="G2134" s="297" t="s">
        <v>683</v>
      </c>
      <c r="H2134" s="298">
        <f>H2135+H2138+H2141+H2145+H2161+H2171+H2177+H2168+H2174+H2180</f>
        <v>60243000</v>
      </c>
      <c r="I2134" s="298">
        <f t="shared" ref="I2134:J2134" si="218">I2135+I2138+I2141+I2145+I2161+I2171+I2177+I2168+I2174+I2180</f>
        <v>0</v>
      </c>
      <c r="J2134" s="298">
        <f t="shared" si="218"/>
        <v>8615495</v>
      </c>
      <c r="K2134" s="298">
        <f t="shared" si="217"/>
        <v>68858495</v>
      </c>
    </row>
    <row r="2135" spans="1:11" x14ac:dyDescent="0.2">
      <c r="A2135" s="331" t="s">
        <v>916</v>
      </c>
      <c r="B2135" s="329" t="s">
        <v>838</v>
      </c>
      <c r="C2135" s="282">
        <v>31</v>
      </c>
      <c r="D2135" s="329"/>
      <c r="E2135" s="283">
        <v>32</v>
      </c>
      <c r="F2135" s="284"/>
      <c r="G2135" s="284"/>
      <c r="H2135" s="314">
        <f t="shared" ref="H2135:J2136" si="219">H2136</f>
        <v>4700000</v>
      </c>
      <c r="I2135" s="314">
        <f t="shared" si="219"/>
        <v>0</v>
      </c>
      <c r="J2135" s="314">
        <f t="shared" si="219"/>
        <v>0</v>
      </c>
      <c r="K2135" s="314">
        <f t="shared" si="217"/>
        <v>4700000</v>
      </c>
    </row>
    <row r="2136" spans="1:11" x14ac:dyDescent="0.2">
      <c r="A2136" s="321" t="s">
        <v>916</v>
      </c>
      <c r="B2136" s="325" t="s">
        <v>838</v>
      </c>
      <c r="C2136" s="326">
        <v>31</v>
      </c>
      <c r="D2136" s="321"/>
      <c r="E2136" s="187">
        <v>323</v>
      </c>
      <c r="F2136" s="230"/>
      <c r="G2136" s="327"/>
      <c r="H2136" s="200">
        <f t="shared" si="219"/>
        <v>4700000</v>
      </c>
      <c r="I2136" s="200">
        <f t="shared" si="219"/>
        <v>0</v>
      </c>
      <c r="J2136" s="200">
        <f t="shared" si="219"/>
        <v>0</v>
      </c>
      <c r="K2136" s="200">
        <f t="shared" si="217"/>
        <v>4700000</v>
      </c>
    </row>
    <row r="2137" spans="1:11" ht="15" x14ac:dyDescent="0.2">
      <c r="A2137" s="215" t="s">
        <v>916</v>
      </c>
      <c r="B2137" s="213" t="s">
        <v>838</v>
      </c>
      <c r="C2137" s="217">
        <v>31</v>
      </c>
      <c r="D2137" s="215" t="s">
        <v>25</v>
      </c>
      <c r="E2137" s="219">
        <v>3232</v>
      </c>
      <c r="F2137" s="229" t="s">
        <v>118</v>
      </c>
      <c r="G2137" s="220"/>
      <c r="H2137" s="244">
        <v>4700000</v>
      </c>
      <c r="I2137" s="244"/>
      <c r="J2137" s="244"/>
      <c r="K2137" s="244">
        <f t="shared" si="217"/>
        <v>4700000</v>
      </c>
    </row>
    <row r="2138" spans="1:11" x14ac:dyDescent="0.2">
      <c r="A2138" s="331" t="s">
        <v>916</v>
      </c>
      <c r="B2138" s="329" t="s">
        <v>838</v>
      </c>
      <c r="C2138" s="282">
        <v>43</v>
      </c>
      <c r="D2138" s="329"/>
      <c r="E2138" s="283">
        <v>32</v>
      </c>
      <c r="F2138" s="284"/>
      <c r="G2138" s="284"/>
      <c r="H2138" s="314">
        <f t="shared" ref="H2138:J2139" si="220">H2139</f>
        <v>4400000</v>
      </c>
      <c r="I2138" s="314">
        <f t="shared" si="220"/>
        <v>0</v>
      </c>
      <c r="J2138" s="314">
        <f t="shared" si="220"/>
        <v>4000000</v>
      </c>
      <c r="K2138" s="314">
        <f t="shared" si="217"/>
        <v>8400000</v>
      </c>
    </row>
    <row r="2139" spans="1:11" x14ac:dyDescent="0.2">
      <c r="A2139" s="321" t="s">
        <v>916</v>
      </c>
      <c r="B2139" s="325" t="s">
        <v>838</v>
      </c>
      <c r="C2139" s="326">
        <v>43</v>
      </c>
      <c r="D2139" s="321"/>
      <c r="E2139" s="187">
        <v>323</v>
      </c>
      <c r="F2139" s="230"/>
      <c r="G2139" s="327"/>
      <c r="H2139" s="200">
        <f t="shared" si="220"/>
        <v>4400000</v>
      </c>
      <c r="I2139" s="200">
        <f t="shared" si="220"/>
        <v>0</v>
      </c>
      <c r="J2139" s="200">
        <f t="shared" si="220"/>
        <v>4000000</v>
      </c>
      <c r="K2139" s="200">
        <f t="shared" si="217"/>
        <v>8400000</v>
      </c>
    </row>
    <row r="2140" spans="1:11" ht="15" x14ac:dyDescent="0.2">
      <c r="A2140" s="215" t="s">
        <v>916</v>
      </c>
      <c r="B2140" s="213" t="s">
        <v>838</v>
      </c>
      <c r="C2140" s="217">
        <v>43</v>
      </c>
      <c r="D2140" s="215" t="s">
        <v>25</v>
      </c>
      <c r="E2140" s="219">
        <v>3232</v>
      </c>
      <c r="F2140" s="229" t="s">
        <v>118</v>
      </c>
      <c r="G2140" s="220"/>
      <c r="H2140" s="244">
        <v>4400000</v>
      </c>
      <c r="I2140" s="244"/>
      <c r="J2140" s="244">
        <v>4000000</v>
      </c>
      <c r="K2140" s="244">
        <f t="shared" si="217"/>
        <v>8400000</v>
      </c>
    </row>
    <row r="2141" spans="1:11" x14ac:dyDescent="0.2">
      <c r="A2141" s="331" t="s">
        <v>916</v>
      </c>
      <c r="B2141" s="329" t="s">
        <v>838</v>
      </c>
      <c r="C2141" s="282">
        <v>43</v>
      </c>
      <c r="D2141" s="282"/>
      <c r="E2141" s="283">
        <v>41</v>
      </c>
      <c r="F2141" s="284"/>
      <c r="G2141" s="285"/>
      <c r="H2141" s="286">
        <f>H2142</f>
        <v>261000</v>
      </c>
      <c r="I2141" s="286">
        <f>I2142</f>
        <v>0</v>
      </c>
      <c r="J2141" s="286">
        <f>J2142</f>
        <v>0</v>
      </c>
      <c r="K2141" s="286">
        <f t="shared" si="217"/>
        <v>261000</v>
      </c>
    </row>
    <row r="2142" spans="1:11" x14ac:dyDescent="0.2">
      <c r="A2142" s="321" t="s">
        <v>916</v>
      </c>
      <c r="B2142" s="325" t="s">
        <v>838</v>
      </c>
      <c r="C2142" s="154">
        <v>43</v>
      </c>
      <c r="D2142" s="155"/>
      <c r="E2142" s="156">
        <v>412</v>
      </c>
      <c r="F2142" s="225"/>
      <c r="G2142" s="157"/>
      <c r="H2142" s="246">
        <f>SUM(H2143:H2144)</f>
        <v>261000</v>
      </c>
      <c r="I2142" s="246">
        <f>SUM(I2143:I2144)</f>
        <v>0</v>
      </c>
      <c r="J2142" s="246">
        <f>SUM(J2143:J2144)</f>
        <v>0</v>
      </c>
      <c r="K2142" s="246">
        <f t="shared" si="217"/>
        <v>261000</v>
      </c>
    </row>
    <row r="2143" spans="1:11" ht="15" x14ac:dyDescent="0.2">
      <c r="A2143" s="215" t="s">
        <v>916</v>
      </c>
      <c r="B2143" s="213" t="s">
        <v>838</v>
      </c>
      <c r="C2143" s="217">
        <v>43</v>
      </c>
      <c r="D2143" s="215" t="s">
        <v>25</v>
      </c>
      <c r="E2143" s="219">
        <v>4123</v>
      </c>
      <c r="F2143" s="229" t="s">
        <v>133</v>
      </c>
      <c r="G2143" s="220"/>
      <c r="H2143" s="244">
        <v>260000</v>
      </c>
      <c r="I2143" s="244"/>
      <c r="J2143" s="244"/>
      <c r="K2143" s="244">
        <f t="shared" si="217"/>
        <v>260000</v>
      </c>
    </row>
    <row r="2144" spans="1:11" ht="15" x14ac:dyDescent="0.2">
      <c r="A2144" s="215" t="s">
        <v>916</v>
      </c>
      <c r="B2144" s="213" t="s">
        <v>838</v>
      </c>
      <c r="C2144" s="217">
        <v>43</v>
      </c>
      <c r="D2144" s="215" t="s">
        <v>25</v>
      </c>
      <c r="E2144" s="219">
        <v>4126</v>
      </c>
      <c r="F2144" s="229" t="s">
        <v>4</v>
      </c>
      <c r="G2144" s="220"/>
      <c r="H2144" s="244">
        <v>1000</v>
      </c>
      <c r="I2144" s="244"/>
      <c r="J2144" s="244"/>
      <c r="K2144" s="244">
        <f t="shared" si="217"/>
        <v>1000</v>
      </c>
    </row>
    <row r="2145" spans="1:11" x14ac:dyDescent="0.2">
      <c r="A2145" s="331" t="s">
        <v>916</v>
      </c>
      <c r="B2145" s="329" t="s">
        <v>838</v>
      </c>
      <c r="C2145" s="282">
        <v>43</v>
      </c>
      <c r="D2145" s="282"/>
      <c r="E2145" s="283">
        <v>42</v>
      </c>
      <c r="F2145" s="284"/>
      <c r="G2145" s="285"/>
      <c r="H2145" s="286">
        <f>H2146+H2150+H2156+H2158</f>
        <v>27069000</v>
      </c>
      <c r="I2145" s="286">
        <f>I2146+I2150+I2156+I2158</f>
        <v>0</v>
      </c>
      <c r="J2145" s="286">
        <f>J2146+J2150+J2156+J2158</f>
        <v>3441000</v>
      </c>
      <c r="K2145" s="286">
        <f t="shared" si="217"/>
        <v>30510000</v>
      </c>
    </row>
    <row r="2146" spans="1:11" x14ac:dyDescent="0.2">
      <c r="A2146" s="321" t="s">
        <v>916</v>
      </c>
      <c r="B2146" s="325" t="s">
        <v>838</v>
      </c>
      <c r="C2146" s="154">
        <v>43</v>
      </c>
      <c r="D2146" s="155"/>
      <c r="E2146" s="156">
        <v>421</v>
      </c>
      <c r="F2146" s="225"/>
      <c r="G2146" s="157"/>
      <c r="H2146" s="242">
        <f>H2149+H2148+H2147</f>
        <v>25069000</v>
      </c>
      <c r="I2146" s="242">
        <f>I2149+I2148+I2147</f>
        <v>0</v>
      </c>
      <c r="J2146" s="242">
        <f>J2149+J2148+J2147</f>
        <v>441000</v>
      </c>
      <c r="K2146" s="242">
        <f t="shared" si="217"/>
        <v>25510000</v>
      </c>
    </row>
    <row r="2147" spans="1:11" ht="15" x14ac:dyDescent="0.2">
      <c r="A2147" s="215" t="s">
        <v>916</v>
      </c>
      <c r="B2147" s="213" t="s">
        <v>838</v>
      </c>
      <c r="C2147" s="217">
        <v>43</v>
      </c>
      <c r="D2147" s="215" t="s">
        <v>25</v>
      </c>
      <c r="E2147" s="219">
        <v>4212</v>
      </c>
      <c r="F2147" s="229" t="s">
        <v>694</v>
      </c>
      <c r="G2147" s="220"/>
      <c r="H2147" s="244">
        <v>10000</v>
      </c>
      <c r="I2147" s="244"/>
      <c r="J2147" s="244"/>
      <c r="K2147" s="244">
        <f t="shared" si="217"/>
        <v>10000</v>
      </c>
    </row>
    <row r="2148" spans="1:11" ht="15" x14ac:dyDescent="0.2">
      <c r="A2148" s="215" t="s">
        <v>916</v>
      </c>
      <c r="B2148" s="213" t="s">
        <v>838</v>
      </c>
      <c r="C2148" s="217">
        <v>43</v>
      </c>
      <c r="D2148" s="215" t="s">
        <v>25</v>
      </c>
      <c r="E2148" s="219">
        <v>4213</v>
      </c>
      <c r="F2148" s="229" t="s">
        <v>790</v>
      </c>
      <c r="G2148" s="220"/>
      <c r="H2148" s="244">
        <v>59000</v>
      </c>
      <c r="I2148" s="244"/>
      <c r="J2148" s="244">
        <v>441000</v>
      </c>
      <c r="K2148" s="244">
        <f t="shared" si="217"/>
        <v>500000</v>
      </c>
    </row>
    <row r="2149" spans="1:11" ht="15" x14ac:dyDescent="0.2">
      <c r="A2149" s="215" t="s">
        <v>916</v>
      </c>
      <c r="B2149" s="213" t="s">
        <v>838</v>
      </c>
      <c r="C2149" s="217">
        <v>43</v>
      </c>
      <c r="D2149" s="215" t="s">
        <v>25</v>
      </c>
      <c r="E2149" s="219">
        <v>4214</v>
      </c>
      <c r="F2149" s="229" t="s">
        <v>154</v>
      </c>
      <c r="G2149" s="220"/>
      <c r="H2149" s="244">
        <v>25000000</v>
      </c>
      <c r="I2149" s="244"/>
      <c r="J2149" s="244"/>
      <c r="K2149" s="244">
        <f t="shared" si="217"/>
        <v>25000000</v>
      </c>
    </row>
    <row r="2150" spans="1:11" x14ac:dyDescent="0.2">
      <c r="A2150" s="321" t="s">
        <v>916</v>
      </c>
      <c r="B2150" s="325" t="s">
        <v>838</v>
      </c>
      <c r="C2150" s="154">
        <v>43</v>
      </c>
      <c r="D2150" s="155"/>
      <c r="E2150" s="156">
        <v>422</v>
      </c>
      <c r="F2150" s="225"/>
      <c r="G2150" s="157"/>
      <c r="H2150" s="242">
        <f>SUM(H2151:H2155)</f>
        <v>1500000</v>
      </c>
      <c r="I2150" s="242">
        <f>SUM(I2151:I2155)</f>
        <v>0</v>
      </c>
      <c r="J2150" s="242">
        <f>SUM(J2151:J2155)</f>
        <v>3000000</v>
      </c>
      <c r="K2150" s="242">
        <f t="shared" si="217"/>
        <v>4500000</v>
      </c>
    </row>
    <row r="2151" spans="1:11" ht="15" x14ac:dyDescent="0.2">
      <c r="A2151" s="215" t="s">
        <v>916</v>
      </c>
      <c r="B2151" s="213" t="s">
        <v>838</v>
      </c>
      <c r="C2151" s="217">
        <v>43</v>
      </c>
      <c r="D2151" s="215" t="s">
        <v>25</v>
      </c>
      <c r="E2151" s="219">
        <v>4221</v>
      </c>
      <c r="F2151" s="229" t="s">
        <v>129</v>
      </c>
      <c r="G2151" s="220"/>
      <c r="H2151" s="244">
        <v>100000</v>
      </c>
      <c r="I2151" s="244"/>
      <c r="J2151" s="244"/>
      <c r="K2151" s="244">
        <f t="shared" si="217"/>
        <v>100000</v>
      </c>
    </row>
    <row r="2152" spans="1:11" ht="15" x14ac:dyDescent="0.2">
      <c r="A2152" s="215" t="s">
        <v>916</v>
      </c>
      <c r="B2152" s="213" t="s">
        <v>838</v>
      </c>
      <c r="C2152" s="217">
        <v>43</v>
      </c>
      <c r="D2152" s="215" t="s">
        <v>25</v>
      </c>
      <c r="E2152" s="219">
        <v>4222</v>
      </c>
      <c r="F2152" s="229" t="s">
        <v>130</v>
      </c>
      <c r="G2152" s="220"/>
      <c r="H2152" s="244">
        <v>800000</v>
      </c>
      <c r="I2152" s="244"/>
      <c r="J2152" s="244"/>
      <c r="K2152" s="244">
        <f t="shared" si="217"/>
        <v>800000</v>
      </c>
    </row>
    <row r="2153" spans="1:11" ht="15" x14ac:dyDescent="0.2">
      <c r="A2153" s="215" t="s">
        <v>916</v>
      </c>
      <c r="B2153" s="213" t="s">
        <v>838</v>
      </c>
      <c r="C2153" s="217">
        <v>43</v>
      </c>
      <c r="D2153" s="215" t="s">
        <v>25</v>
      </c>
      <c r="E2153" s="219">
        <v>4223</v>
      </c>
      <c r="F2153" s="229" t="s">
        <v>131</v>
      </c>
      <c r="G2153" s="220"/>
      <c r="H2153" s="244">
        <v>50000</v>
      </c>
      <c r="I2153" s="244"/>
      <c r="J2153" s="244"/>
      <c r="K2153" s="244">
        <f t="shared" si="217"/>
        <v>50000</v>
      </c>
    </row>
    <row r="2154" spans="1:11" ht="15" x14ac:dyDescent="0.2">
      <c r="A2154" s="215" t="s">
        <v>916</v>
      </c>
      <c r="B2154" s="213" t="s">
        <v>838</v>
      </c>
      <c r="C2154" s="217">
        <v>43</v>
      </c>
      <c r="D2154" s="215" t="s">
        <v>25</v>
      </c>
      <c r="E2154" s="219">
        <v>4225</v>
      </c>
      <c r="F2154" s="229" t="s">
        <v>134</v>
      </c>
      <c r="G2154" s="220"/>
      <c r="H2154" s="244">
        <v>50000</v>
      </c>
      <c r="I2154" s="244"/>
      <c r="J2154" s="244"/>
      <c r="K2154" s="244">
        <f t="shared" si="217"/>
        <v>50000</v>
      </c>
    </row>
    <row r="2155" spans="1:11" ht="15" x14ac:dyDescent="0.2">
      <c r="A2155" s="215" t="s">
        <v>916</v>
      </c>
      <c r="B2155" s="213" t="s">
        <v>838</v>
      </c>
      <c r="C2155" s="217">
        <v>43</v>
      </c>
      <c r="D2155" s="215" t="s">
        <v>25</v>
      </c>
      <c r="E2155" s="219">
        <v>4227</v>
      </c>
      <c r="F2155" s="229" t="s">
        <v>132</v>
      </c>
      <c r="G2155" s="220"/>
      <c r="H2155" s="244">
        <v>500000</v>
      </c>
      <c r="I2155" s="244"/>
      <c r="J2155" s="244">
        <v>3000000</v>
      </c>
      <c r="K2155" s="244">
        <f t="shared" si="217"/>
        <v>3500000</v>
      </c>
    </row>
    <row r="2156" spans="1:11" x14ac:dyDescent="0.2">
      <c r="A2156" s="321" t="s">
        <v>916</v>
      </c>
      <c r="B2156" s="325" t="s">
        <v>838</v>
      </c>
      <c r="C2156" s="154">
        <v>43</v>
      </c>
      <c r="D2156" s="155"/>
      <c r="E2156" s="156">
        <v>423</v>
      </c>
      <c r="F2156" s="225"/>
      <c r="G2156" s="157"/>
      <c r="H2156" s="242">
        <f>+H2157</f>
        <v>100000</v>
      </c>
      <c r="I2156" s="242">
        <f>+I2157</f>
        <v>0</v>
      </c>
      <c r="J2156" s="242">
        <f>+J2157</f>
        <v>0</v>
      </c>
      <c r="K2156" s="242">
        <f t="shared" si="217"/>
        <v>100000</v>
      </c>
    </row>
    <row r="2157" spans="1:11" ht="15" x14ac:dyDescent="0.2">
      <c r="A2157" s="215" t="s">
        <v>916</v>
      </c>
      <c r="B2157" s="213" t="s">
        <v>838</v>
      </c>
      <c r="C2157" s="217">
        <v>43</v>
      </c>
      <c r="D2157" s="215" t="s">
        <v>25</v>
      </c>
      <c r="E2157" s="219">
        <v>4231</v>
      </c>
      <c r="F2157" s="229" t="s">
        <v>128</v>
      </c>
      <c r="G2157" s="220"/>
      <c r="H2157" s="340">
        <v>100000</v>
      </c>
      <c r="I2157" s="340"/>
      <c r="J2157" s="340"/>
      <c r="K2157" s="340">
        <f t="shared" si="217"/>
        <v>100000</v>
      </c>
    </row>
    <row r="2158" spans="1:11" x14ac:dyDescent="0.2">
      <c r="A2158" s="321" t="s">
        <v>916</v>
      </c>
      <c r="B2158" s="325" t="s">
        <v>838</v>
      </c>
      <c r="C2158" s="154">
        <v>43</v>
      </c>
      <c r="D2158" s="155"/>
      <c r="E2158" s="156">
        <v>426</v>
      </c>
      <c r="F2158" s="225"/>
      <c r="G2158" s="157"/>
      <c r="H2158" s="242">
        <f>H2160+H2159</f>
        <v>400000</v>
      </c>
      <c r="I2158" s="242">
        <f>I2160+I2159</f>
        <v>0</v>
      </c>
      <c r="J2158" s="242">
        <f>J2160+J2159</f>
        <v>0</v>
      </c>
      <c r="K2158" s="242">
        <f t="shared" si="217"/>
        <v>400000</v>
      </c>
    </row>
    <row r="2159" spans="1:11" ht="15" x14ac:dyDescent="0.2">
      <c r="A2159" s="215" t="s">
        <v>916</v>
      </c>
      <c r="B2159" s="213" t="s">
        <v>838</v>
      </c>
      <c r="C2159" s="217">
        <v>43</v>
      </c>
      <c r="D2159" s="215" t="s">
        <v>25</v>
      </c>
      <c r="E2159" s="219">
        <v>4262</v>
      </c>
      <c r="F2159" s="229" t="s">
        <v>135</v>
      </c>
      <c r="G2159" s="220"/>
      <c r="H2159" s="244">
        <v>300000</v>
      </c>
      <c r="I2159" s="244"/>
      <c r="J2159" s="244"/>
      <c r="K2159" s="244">
        <f t="shared" si="217"/>
        <v>300000</v>
      </c>
    </row>
    <row r="2160" spans="1:11" ht="15" x14ac:dyDescent="0.2">
      <c r="A2160" s="215" t="s">
        <v>916</v>
      </c>
      <c r="B2160" s="213" t="s">
        <v>838</v>
      </c>
      <c r="C2160" s="217">
        <v>43</v>
      </c>
      <c r="D2160" s="215" t="s">
        <v>25</v>
      </c>
      <c r="E2160" s="219">
        <v>4264</v>
      </c>
      <c r="F2160" s="229" t="s">
        <v>781</v>
      </c>
      <c r="G2160" s="220"/>
      <c r="H2160" s="244">
        <v>100000</v>
      </c>
      <c r="I2160" s="244"/>
      <c r="J2160" s="244"/>
      <c r="K2160" s="244">
        <f t="shared" si="217"/>
        <v>100000</v>
      </c>
    </row>
    <row r="2161" spans="1:11" x14ac:dyDescent="0.2">
      <c r="A2161" s="331" t="s">
        <v>916</v>
      </c>
      <c r="B2161" s="329" t="s">
        <v>838</v>
      </c>
      <c r="C2161" s="282">
        <v>43</v>
      </c>
      <c r="D2161" s="282"/>
      <c r="E2161" s="283">
        <v>45</v>
      </c>
      <c r="F2161" s="284"/>
      <c r="G2161" s="285"/>
      <c r="H2161" s="286">
        <f>H2162+H2164+H2166</f>
        <v>3060000</v>
      </c>
      <c r="I2161" s="286">
        <f>I2162+I2164+I2166</f>
        <v>0</v>
      </c>
      <c r="J2161" s="286">
        <f>J2162+J2164+J2166</f>
        <v>0</v>
      </c>
      <c r="K2161" s="286">
        <f t="shared" si="217"/>
        <v>3060000</v>
      </c>
    </row>
    <row r="2162" spans="1:11" x14ac:dyDescent="0.2">
      <c r="A2162" s="321" t="s">
        <v>916</v>
      </c>
      <c r="B2162" s="325" t="s">
        <v>838</v>
      </c>
      <c r="C2162" s="154">
        <v>43</v>
      </c>
      <c r="D2162" s="155"/>
      <c r="E2162" s="156">
        <v>451</v>
      </c>
      <c r="F2162" s="225"/>
      <c r="G2162" s="157"/>
      <c r="H2162" s="242">
        <f>H2163</f>
        <v>3000000</v>
      </c>
      <c r="I2162" s="242">
        <f>I2163</f>
        <v>0</v>
      </c>
      <c r="J2162" s="242">
        <f>J2163</f>
        <v>0</v>
      </c>
      <c r="K2162" s="242">
        <f t="shared" si="217"/>
        <v>3000000</v>
      </c>
    </row>
    <row r="2163" spans="1:11" ht="15" x14ac:dyDescent="0.2">
      <c r="A2163" s="215" t="s">
        <v>916</v>
      </c>
      <c r="B2163" s="213" t="s">
        <v>838</v>
      </c>
      <c r="C2163" s="161">
        <v>43</v>
      </c>
      <c r="D2163" s="215" t="s">
        <v>25</v>
      </c>
      <c r="E2163" s="163">
        <v>4511</v>
      </c>
      <c r="F2163" s="226" t="s">
        <v>136</v>
      </c>
      <c r="G2163" s="164"/>
      <c r="H2163" s="244">
        <v>3000000</v>
      </c>
      <c r="I2163" s="244"/>
      <c r="J2163" s="244"/>
      <c r="K2163" s="244">
        <f t="shared" si="217"/>
        <v>3000000</v>
      </c>
    </row>
    <row r="2164" spans="1:11" x14ac:dyDescent="0.2">
      <c r="A2164" s="321" t="s">
        <v>916</v>
      </c>
      <c r="B2164" s="325" t="s">
        <v>838</v>
      </c>
      <c r="C2164" s="154">
        <v>43</v>
      </c>
      <c r="D2164" s="155"/>
      <c r="E2164" s="156">
        <v>452</v>
      </c>
      <c r="F2164" s="225"/>
      <c r="G2164" s="157"/>
      <c r="H2164" s="242">
        <f>H2165</f>
        <v>50000</v>
      </c>
      <c r="I2164" s="242">
        <f>I2165</f>
        <v>0</v>
      </c>
      <c r="J2164" s="242">
        <f>J2165</f>
        <v>0</v>
      </c>
      <c r="K2164" s="242">
        <f t="shared" si="217"/>
        <v>50000</v>
      </c>
    </row>
    <row r="2165" spans="1:11" ht="15" x14ac:dyDescent="0.2">
      <c r="A2165" s="215" t="s">
        <v>916</v>
      </c>
      <c r="B2165" s="213" t="s">
        <v>838</v>
      </c>
      <c r="C2165" s="161">
        <v>43</v>
      </c>
      <c r="D2165" s="215" t="s">
        <v>25</v>
      </c>
      <c r="E2165" s="163">
        <v>4521</v>
      </c>
      <c r="F2165" s="226" t="s">
        <v>811</v>
      </c>
      <c r="G2165" s="164"/>
      <c r="H2165" s="244">
        <v>50000</v>
      </c>
      <c r="I2165" s="244"/>
      <c r="J2165" s="244"/>
      <c r="K2165" s="244">
        <f t="shared" si="217"/>
        <v>50000</v>
      </c>
    </row>
    <row r="2166" spans="1:11" x14ac:dyDescent="0.2">
      <c r="A2166" s="321" t="s">
        <v>916</v>
      </c>
      <c r="B2166" s="325" t="s">
        <v>838</v>
      </c>
      <c r="C2166" s="154">
        <v>43</v>
      </c>
      <c r="D2166" s="155"/>
      <c r="E2166" s="156">
        <v>454</v>
      </c>
      <c r="F2166" s="225"/>
      <c r="G2166" s="157"/>
      <c r="H2166" s="242">
        <f>H2167</f>
        <v>10000</v>
      </c>
      <c r="I2166" s="242">
        <f>I2167</f>
        <v>0</v>
      </c>
      <c r="J2166" s="242">
        <f>J2167</f>
        <v>0</v>
      </c>
      <c r="K2166" s="242">
        <f t="shared" si="217"/>
        <v>10000</v>
      </c>
    </row>
    <row r="2167" spans="1:11" ht="30" x14ac:dyDescent="0.2">
      <c r="A2167" s="215" t="s">
        <v>916</v>
      </c>
      <c r="B2167" s="213" t="s">
        <v>838</v>
      </c>
      <c r="C2167" s="161">
        <v>43</v>
      </c>
      <c r="D2167" s="215" t="s">
        <v>25</v>
      </c>
      <c r="E2167" s="163">
        <v>4541</v>
      </c>
      <c r="F2167" s="226" t="s">
        <v>782</v>
      </c>
      <c r="G2167" s="164"/>
      <c r="H2167" s="244">
        <v>10000</v>
      </c>
      <c r="I2167" s="244"/>
      <c r="J2167" s="244"/>
      <c r="K2167" s="244">
        <f t="shared" si="217"/>
        <v>10000</v>
      </c>
    </row>
    <row r="2168" spans="1:11" x14ac:dyDescent="0.2">
      <c r="A2168" s="331" t="s">
        <v>916</v>
      </c>
      <c r="B2168" s="329" t="s">
        <v>838</v>
      </c>
      <c r="C2168" s="282">
        <v>51</v>
      </c>
      <c r="D2168" s="282"/>
      <c r="E2168" s="283">
        <v>32</v>
      </c>
      <c r="F2168" s="284"/>
      <c r="G2168" s="285"/>
      <c r="H2168" s="286">
        <f>H2169</f>
        <v>0</v>
      </c>
      <c r="I2168" s="286">
        <f t="shared" ref="I2168:J2169" si="221">I2169</f>
        <v>0</v>
      </c>
      <c r="J2168" s="286">
        <f t="shared" si="221"/>
        <v>100000</v>
      </c>
      <c r="K2168" s="286">
        <f t="shared" si="217"/>
        <v>100000</v>
      </c>
    </row>
    <row r="2169" spans="1:11" x14ac:dyDescent="0.2">
      <c r="A2169" s="321" t="s">
        <v>916</v>
      </c>
      <c r="B2169" s="325" t="s">
        <v>838</v>
      </c>
      <c r="C2169" s="154">
        <v>51</v>
      </c>
      <c r="D2169" s="155"/>
      <c r="E2169" s="156">
        <v>323</v>
      </c>
      <c r="F2169" s="225"/>
      <c r="G2169" s="157"/>
      <c r="H2169" s="242">
        <f>H2170</f>
        <v>0</v>
      </c>
      <c r="I2169" s="242">
        <f t="shared" si="221"/>
        <v>0</v>
      </c>
      <c r="J2169" s="242">
        <f t="shared" si="221"/>
        <v>100000</v>
      </c>
      <c r="K2169" s="242">
        <f t="shared" si="217"/>
        <v>100000</v>
      </c>
    </row>
    <row r="2170" spans="1:11" ht="15" x14ac:dyDescent="0.2">
      <c r="A2170" s="215" t="s">
        <v>916</v>
      </c>
      <c r="B2170" s="213" t="s">
        <v>838</v>
      </c>
      <c r="C2170" s="217">
        <v>51</v>
      </c>
      <c r="D2170" s="215" t="s">
        <v>25</v>
      </c>
      <c r="E2170" s="219">
        <v>3232</v>
      </c>
      <c r="F2170" s="229" t="s">
        <v>118</v>
      </c>
      <c r="G2170" s="220"/>
      <c r="H2170" s="244"/>
      <c r="I2170" s="244"/>
      <c r="J2170" s="244">
        <v>100000</v>
      </c>
      <c r="K2170" s="244">
        <f t="shared" si="217"/>
        <v>100000</v>
      </c>
    </row>
    <row r="2171" spans="1:11" x14ac:dyDescent="0.2">
      <c r="A2171" s="331" t="s">
        <v>916</v>
      </c>
      <c r="B2171" s="329" t="s">
        <v>838</v>
      </c>
      <c r="C2171" s="282">
        <v>51</v>
      </c>
      <c r="D2171" s="282"/>
      <c r="E2171" s="283">
        <v>42</v>
      </c>
      <c r="F2171" s="284"/>
      <c r="G2171" s="285"/>
      <c r="H2171" s="286">
        <f t="shared" ref="H2171:J2181" si="222">H2172</f>
        <v>20000000</v>
      </c>
      <c r="I2171" s="286">
        <f t="shared" si="222"/>
        <v>0</v>
      </c>
      <c r="J2171" s="286">
        <f t="shared" si="222"/>
        <v>0</v>
      </c>
      <c r="K2171" s="286">
        <f t="shared" si="217"/>
        <v>20000000</v>
      </c>
    </row>
    <row r="2172" spans="1:11" x14ac:dyDescent="0.2">
      <c r="A2172" s="321" t="s">
        <v>916</v>
      </c>
      <c r="B2172" s="325" t="s">
        <v>838</v>
      </c>
      <c r="C2172" s="154">
        <v>51</v>
      </c>
      <c r="D2172" s="155"/>
      <c r="E2172" s="156">
        <v>421</v>
      </c>
      <c r="F2172" s="225"/>
      <c r="G2172" s="157"/>
      <c r="H2172" s="242">
        <f t="shared" si="222"/>
        <v>20000000</v>
      </c>
      <c r="I2172" s="242">
        <f t="shared" si="222"/>
        <v>0</v>
      </c>
      <c r="J2172" s="242">
        <f t="shared" si="222"/>
        <v>0</v>
      </c>
      <c r="K2172" s="242">
        <f t="shared" si="217"/>
        <v>20000000</v>
      </c>
    </row>
    <row r="2173" spans="1:11" ht="15" x14ac:dyDescent="0.2">
      <c r="A2173" s="215" t="s">
        <v>916</v>
      </c>
      <c r="B2173" s="213" t="s">
        <v>838</v>
      </c>
      <c r="C2173" s="217">
        <v>51</v>
      </c>
      <c r="D2173" s="215" t="s">
        <v>25</v>
      </c>
      <c r="E2173" s="219">
        <v>4214</v>
      </c>
      <c r="F2173" s="229" t="s">
        <v>154</v>
      </c>
      <c r="G2173" s="220"/>
      <c r="H2173" s="244">
        <v>20000000</v>
      </c>
      <c r="I2173" s="244"/>
      <c r="J2173" s="244"/>
      <c r="K2173" s="244">
        <f t="shared" si="217"/>
        <v>20000000</v>
      </c>
    </row>
    <row r="2174" spans="1:11" x14ac:dyDescent="0.2">
      <c r="A2174" s="331" t="s">
        <v>916</v>
      </c>
      <c r="B2174" s="329" t="s">
        <v>838</v>
      </c>
      <c r="C2174" s="282">
        <v>52</v>
      </c>
      <c r="D2174" s="282"/>
      <c r="E2174" s="283">
        <v>32</v>
      </c>
      <c r="F2174" s="284"/>
      <c r="G2174" s="285"/>
      <c r="H2174" s="286">
        <f>H2175</f>
        <v>0</v>
      </c>
      <c r="I2174" s="286">
        <f t="shared" ref="I2174:J2175" si="223">I2175</f>
        <v>0</v>
      </c>
      <c r="J2174" s="286">
        <f t="shared" si="223"/>
        <v>1024495</v>
      </c>
      <c r="K2174" s="286">
        <f t="shared" si="217"/>
        <v>1024495</v>
      </c>
    </row>
    <row r="2175" spans="1:11" x14ac:dyDescent="0.2">
      <c r="A2175" s="321" t="s">
        <v>916</v>
      </c>
      <c r="B2175" s="325" t="s">
        <v>838</v>
      </c>
      <c r="C2175" s="154">
        <v>52</v>
      </c>
      <c r="D2175" s="155"/>
      <c r="E2175" s="156">
        <v>323</v>
      </c>
      <c r="F2175" s="225"/>
      <c r="G2175" s="157"/>
      <c r="H2175" s="242">
        <f>H2176</f>
        <v>0</v>
      </c>
      <c r="I2175" s="242">
        <f t="shared" si="223"/>
        <v>0</v>
      </c>
      <c r="J2175" s="242">
        <f t="shared" si="223"/>
        <v>1024495</v>
      </c>
      <c r="K2175" s="242">
        <f t="shared" si="217"/>
        <v>1024495</v>
      </c>
    </row>
    <row r="2176" spans="1:11" ht="15" x14ac:dyDescent="0.2">
      <c r="A2176" s="215" t="s">
        <v>916</v>
      </c>
      <c r="B2176" s="213" t="s">
        <v>838</v>
      </c>
      <c r="C2176" s="217">
        <v>52</v>
      </c>
      <c r="D2176" s="215" t="s">
        <v>25</v>
      </c>
      <c r="E2176" s="219">
        <v>3232</v>
      </c>
      <c r="F2176" s="229" t="s">
        <v>118</v>
      </c>
      <c r="G2176" s="220"/>
      <c r="H2176" s="244"/>
      <c r="I2176" s="244"/>
      <c r="J2176" s="244">
        <v>1024495</v>
      </c>
      <c r="K2176" s="244">
        <f t="shared" si="217"/>
        <v>1024495</v>
      </c>
    </row>
    <row r="2177" spans="1:11" x14ac:dyDescent="0.2">
      <c r="A2177" s="331" t="s">
        <v>916</v>
      </c>
      <c r="B2177" s="329" t="s">
        <v>838</v>
      </c>
      <c r="C2177" s="282">
        <v>52</v>
      </c>
      <c r="D2177" s="282"/>
      <c r="E2177" s="283">
        <v>42</v>
      </c>
      <c r="F2177" s="284"/>
      <c r="G2177" s="285"/>
      <c r="H2177" s="286">
        <f t="shared" si="222"/>
        <v>753000</v>
      </c>
      <c r="I2177" s="286">
        <f t="shared" si="222"/>
        <v>0</v>
      </c>
      <c r="J2177" s="286">
        <f t="shared" si="222"/>
        <v>0</v>
      </c>
      <c r="K2177" s="286">
        <f t="shared" si="217"/>
        <v>753000</v>
      </c>
    </row>
    <row r="2178" spans="1:11" x14ac:dyDescent="0.2">
      <c r="A2178" s="321" t="s">
        <v>916</v>
      </c>
      <c r="B2178" s="325" t="s">
        <v>838</v>
      </c>
      <c r="C2178" s="154">
        <v>52</v>
      </c>
      <c r="D2178" s="155"/>
      <c r="E2178" s="156">
        <v>421</v>
      </c>
      <c r="F2178" s="225"/>
      <c r="G2178" s="157"/>
      <c r="H2178" s="242">
        <f t="shared" si="222"/>
        <v>753000</v>
      </c>
      <c r="I2178" s="242">
        <f t="shared" si="222"/>
        <v>0</v>
      </c>
      <c r="J2178" s="242">
        <f t="shared" si="222"/>
        <v>0</v>
      </c>
      <c r="K2178" s="242">
        <f t="shared" si="217"/>
        <v>753000</v>
      </c>
    </row>
    <row r="2179" spans="1:11" ht="15" x14ac:dyDescent="0.2">
      <c r="A2179" s="215" t="s">
        <v>916</v>
      </c>
      <c r="B2179" s="213" t="s">
        <v>838</v>
      </c>
      <c r="C2179" s="217">
        <v>52</v>
      </c>
      <c r="D2179" s="215" t="s">
        <v>25</v>
      </c>
      <c r="E2179" s="219">
        <v>4214</v>
      </c>
      <c r="F2179" s="229" t="s">
        <v>154</v>
      </c>
      <c r="G2179" s="220"/>
      <c r="H2179" s="244">
        <v>753000</v>
      </c>
      <c r="I2179" s="244"/>
      <c r="J2179" s="244"/>
      <c r="K2179" s="244">
        <f t="shared" si="217"/>
        <v>753000</v>
      </c>
    </row>
    <row r="2180" spans="1:11" x14ac:dyDescent="0.2">
      <c r="A2180" s="331" t="s">
        <v>916</v>
      </c>
      <c r="B2180" s="329" t="s">
        <v>838</v>
      </c>
      <c r="C2180" s="282">
        <v>71</v>
      </c>
      <c r="D2180" s="282"/>
      <c r="E2180" s="283">
        <v>42</v>
      </c>
      <c r="F2180" s="284"/>
      <c r="G2180" s="285"/>
      <c r="H2180" s="286">
        <f t="shared" si="222"/>
        <v>0</v>
      </c>
      <c r="I2180" s="286">
        <f t="shared" si="222"/>
        <v>0</v>
      </c>
      <c r="J2180" s="286">
        <f t="shared" si="222"/>
        <v>50000</v>
      </c>
      <c r="K2180" s="286">
        <f t="shared" si="217"/>
        <v>50000</v>
      </c>
    </row>
    <row r="2181" spans="1:11" x14ac:dyDescent="0.2">
      <c r="A2181" s="321" t="s">
        <v>916</v>
      </c>
      <c r="B2181" s="325" t="s">
        <v>838</v>
      </c>
      <c r="C2181" s="154">
        <v>71</v>
      </c>
      <c r="D2181" s="155"/>
      <c r="E2181" s="156">
        <v>421</v>
      </c>
      <c r="F2181" s="225"/>
      <c r="G2181" s="157"/>
      <c r="H2181" s="242">
        <f t="shared" si="222"/>
        <v>0</v>
      </c>
      <c r="I2181" s="242">
        <f t="shared" si="222"/>
        <v>0</v>
      </c>
      <c r="J2181" s="242">
        <f t="shared" si="222"/>
        <v>50000</v>
      </c>
      <c r="K2181" s="242">
        <f t="shared" si="217"/>
        <v>50000</v>
      </c>
    </row>
    <row r="2182" spans="1:11" ht="15" x14ac:dyDescent="0.2">
      <c r="A2182" s="215" t="s">
        <v>916</v>
      </c>
      <c r="B2182" s="213" t="s">
        <v>838</v>
      </c>
      <c r="C2182" s="217">
        <v>71</v>
      </c>
      <c r="D2182" s="215" t="s">
        <v>25</v>
      </c>
      <c r="E2182" s="219">
        <v>4214</v>
      </c>
      <c r="F2182" s="229" t="s">
        <v>154</v>
      </c>
      <c r="G2182" s="220"/>
      <c r="H2182" s="244">
        <v>0</v>
      </c>
      <c r="I2182" s="244"/>
      <c r="J2182" s="244">
        <v>50000</v>
      </c>
      <c r="K2182" s="244">
        <f t="shared" si="217"/>
        <v>50000</v>
      </c>
    </row>
    <row r="2183" spans="1:11" ht="67.5" x14ac:dyDescent="0.2">
      <c r="A2183" s="354" t="s">
        <v>916</v>
      </c>
      <c r="B2183" s="293" t="s">
        <v>839</v>
      </c>
      <c r="C2183" s="293"/>
      <c r="D2183" s="293"/>
      <c r="E2183" s="294"/>
      <c r="F2183" s="296" t="s">
        <v>812</v>
      </c>
      <c r="G2183" s="297" t="s">
        <v>683</v>
      </c>
      <c r="H2183" s="298">
        <f>+H2184+H2187</f>
        <v>16600000</v>
      </c>
      <c r="I2183" s="298">
        <f t="shared" ref="I2183:J2183" si="224">+I2184+I2187</f>
        <v>0</v>
      </c>
      <c r="J2183" s="298">
        <f t="shared" si="224"/>
        <v>100000</v>
      </c>
      <c r="K2183" s="298">
        <f t="shared" si="217"/>
        <v>16700000</v>
      </c>
    </row>
    <row r="2184" spans="1:11" x14ac:dyDescent="0.2">
      <c r="A2184" s="353" t="s">
        <v>916</v>
      </c>
      <c r="B2184" s="299" t="s">
        <v>839</v>
      </c>
      <c r="C2184" s="282">
        <v>43</v>
      </c>
      <c r="D2184" s="282"/>
      <c r="E2184" s="283">
        <v>34</v>
      </c>
      <c r="F2184" s="284"/>
      <c r="G2184" s="285"/>
      <c r="H2184" s="286">
        <f t="shared" ref="H2184:J2184" si="225">+H2185</f>
        <v>2100000</v>
      </c>
      <c r="I2184" s="286">
        <f t="shared" si="225"/>
        <v>0</v>
      </c>
      <c r="J2184" s="286">
        <f t="shared" si="225"/>
        <v>100000</v>
      </c>
      <c r="K2184" s="286">
        <f t="shared" si="217"/>
        <v>2200000</v>
      </c>
    </row>
    <row r="2185" spans="1:11" x14ac:dyDescent="0.2">
      <c r="A2185" s="321" t="s">
        <v>916</v>
      </c>
      <c r="B2185" s="325" t="s">
        <v>839</v>
      </c>
      <c r="C2185" s="154">
        <v>43</v>
      </c>
      <c r="D2185" s="155"/>
      <c r="E2185" s="156">
        <v>342</v>
      </c>
      <c r="F2185" s="225"/>
      <c r="G2185" s="157"/>
      <c r="H2185" s="246">
        <f>H2186</f>
        <v>2100000</v>
      </c>
      <c r="I2185" s="246">
        <f>I2186</f>
        <v>0</v>
      </c>
      <c r="J2185" s="246">
        <f>J2186</f>
        <v>100000</v>
      </c>
      <c r="K2185" s="246">
        <f t="shared" si="217"/>
        <v>2200000</v>
      </c>
    </row>
    <row r="2186" spans="1:11" ht="45" x14ac:dyDescent="0.2">
      <c r="A2186" s="215" t="s">
        <v>916</v>
      </c>
      <c r="B2186" s="213" t="s">
        <v>839</v>
      </c>
      <c r="C2186" s="217">
        <v>43</v>
      </c>
      <c r="D2186" s="215" t="s">
        <v>25</v>
      </c>
      <c r="E2186" s="219">
        <v>3421</v>
      </c>
      <c r="F2186" s="229" t="s">
        <v>769</v>
      </c>
      <c r="G2186" s="220"/>
      <c r="H2186" s="244">
        <v>2100000</v>
      </c>
      <c r="I2186" s="244"/>
      <c r="J2186" s="244">
        <v>100000</v>
      </c>
      <c r="K2186" s="244">
        <f t="shared" si="217"/>
        <v>2200000</v>
      </c>
    </row>
    <row r="2187" spans="1:11" x14ac:dyDescent="0.2">
      <c r="A2187" s="353" t="s">
        <v>916</v>
      </c>
      <c r="B2187" s="299" t="s">
        <v>839</v>
      </c>
      <c r="C2187" s="282">
        <v>43</v>
      </c>
      <c r="D2187" s="282"/>
      <c r="E2187" s="283">
        <v>54</v>
      </c>
      <c r="F2187" s="284"/>
      <c r="G2187" s="285"/>
      <c r="H2187" s="286">
        <f>+H2188</f>
        <v>14500000</v>
      </c>
      <c r="I2187" s="286">
        <f>+I2188</f>
        <v>0</v>
      </c>
      <c r="J2187" s="286">
        <f>+J2188</f>
        <v>0</v>
      </c>
      <c r="K2187" s="286">
        <f t="shared" ref="K2187:K2250" si="226">H2187-I2187+J2187</f>
        <v>14500000</v>
      </c>
    </row>
    <row r="2188" spans="1:11" x14ac:dyDescent="0.2">
      <c r="A2188" s="321" t="s">
        <v>916</v>
      </c>
      <c r="B2188" s="325" t="s">
        <v>839</v>
      </c>
      <c r="C2188" s="237">
        <v>43</v>
      </c>
      <c r="E2188" s="239">
        <v>541</v>
      </c>
      <c r="F2188" s="229"/>
      <c r="G2188" s="220"/>
      <c r="H2188" s="246">
        <f>H2189</f>
        <v>14500000</v>
      </c>
      <c r="I2188" s="246">
        <f>I2189</f>
        <v>0</v>
      </c>
      <c r="J2188" s="246">
        <f>J2189</f>
        <v>0</v>
      </c>
      <c r="K2188" s="246">
        <f t="shared" si="226"/>
        <v>14500000</v>
      </c>
    </row>
    <row r="2189" spans="1:11" ht="15" x14ac:dyDescent="0.2">
      <c r="A2189" s="215" t="s">
        <v>916</v>
      </c>
      <c r="B2189" s="213" t="s">
        <v>839</v>
      </c>
      <c r="C2189" s="217">
        <v>43</v>
      </c>
      <c r="D2189" s="215" t="s">
        <v>25</v>
      </c>
      <c r="E2189" s="219">
        <v>5416</v>
      </c>
      <c r="F2189" s="229" t="s">
        <v>813</v>
      </c>
      <c r="G2189" s="220"/>
      <c r="H2189" s="244">
        <v>14500000</v>
      </c>
      <c r="I2189" s="244"/>
      <c r="J2189" s="244"/>
      <c r="K2189" s="244">
        <f t="shared" si="226"/>
        <v>14500000</v>
      </c>
    </row>
    <row r="2190" spans="1:11" ht="67.5" x14ac:dyDescent="0.2">
      <c r="A2190" s="354" t="s">
        <v>916</v>
      </c>
      <c r="B2190" s="293" t="s">
        <v>163</v>
      </c>
      <c r="C2190" s="293"/>
      <c r="D2190" s="293"/>
      <c r="E2190" s="294"/>
      <c r="F2190" s="296" t="s">
        <v>814</v>
      </c>
      <c r="G2190" s="297" t="s">
        <v>683</v>
      </c>
      <c r="H2190" s="298">
        <f>H2191+H2194+H2197+H2200</f>
        <v>40900000</v>
      </c>
      <c r="I2190" s="298">
        <f t="shared" ref="I2190:J2190" si="227">I2191+I2194+I2197+I2200</f>
        <v>1400000</v>
      </c>
      <c r="J2190" s="298">
        <f t="shared" si="227"/>
        <v>0</v>
      </c>
      <c r="K2190" s="298">
        <f t="shared" si="226"/>
        <v>39500000</v>
      </c>
    </row>
    <row r="2191" spans="1:11" x14ac:dyDescent="0.2">
      <c r="A2191" s="353" t="s">
        <v>916</v>
      </c>
      <c r="B2191" s="299" t="s">
        <v>163</v>
      </c>
      <c r="C2191" s="282">
        <v>11</v>
      </c>
      <c r="D2191" s="282"/>
      <c r="E2191" s="283">
        <v>34</v>
      </c>
      <c r="F2191" s="284"/>
      <c r="G2191" s="285"/>
      <c r="H2191" s="286">
        <f t="shared" ref="H2191:J2192" si="228">+H2192</f>
        <v>1400000</v>
      </c>
      <c r="I2191" s="286">
        <f t="shared" si="228"/>
        <v>1400000</v>
      </c>
      <c r="J2191" s="286">
        <f t="shared" si="228"/>
        <v>0</v>
      </c>
      <c r="K2191" s="286">
        <f t="shared" si="226"/>
        <v>0</v>
      </c>
    </row>
    <row r="2192" spans="1:11" x14ac:dyDescent="0.2">
      <c r="A2192" s="321" t="s">
        <v>916</v>
      </c>
      <c r="B2192" s="325" t="s">
        <v>163</v>
      </c>
      <c r="C2192" s="154">
        <v>11</v>
      </c>
      <c r="D2192" s="155"/>
      <c r="E2192" s="156">
        <v>342</v>
      </c>
      <c r="F2192" s="225"/>
      <c r="G2192" s="157"/>
      <c r="H2192" s="246">
        <f t="shared" si="228"/>
        <v>1400000</v>
      </c>
      <c r="I2192" s="246">
        <f t="shared" si="228"/>
        <v>1400000</v>
      </c>
      <c r="J2192" s="246">
        <f t="shared" si="228"/>
        <v>0</v>
      </c>
      <c r="K2192" s="246">
        <f t="shared" si="226"/>
        <v>0</v>
      </c>
    </row>
    <row r="2193" spans="1:11" ht="45" x14ac:dyDescent="0.2">
      <c r="A2193" s="215" t="s">
        <v>916</v>
      </c>
      <c r="B2193" s="213" t="s">
        <v>163</v>
      </c>
      <c r="C2193" s="217">
        <v>11</v>
      </c>
      <c r="D2193" s="215" t="s">
        <v>25</v>
      </c>
      <c r="E2193" s="219">
        <v>3421</v>
      </c>
      <c r="F2193" s="229" t="s">
        <v>769</v>
      </c>
      <c r="G2193" s="220"/>
      <c r="H2193" s="222">
        <v>1400000</v>
      </c>
      <c r="I2193" s="222">
        <v>1400000</v>
      </c>
      <c r="J2193" s="222"/>
      <c r="K2193" s="222">
        <f t="shared" si="226"/>
        <v>0</v>
      </c>
    </row>
    <row r="2194" spans="1:11" x14ac:dyDescent="0.2">
      <c r="A2194" s="353" t="s">
        <v>916</v>
      </c>
      <c r="B2194" s="299" t="s">
        <v>163</v>
      </c>
      <c r="C2194" s="282">
        <v>11</v>
      </c>
      <c r="D2194" s="282"/>
      <c r="E2194" s="283">
        <v>54</v>
      </c>
      <c r="F2194" s="284"/>
      <c r="G2194" s="285"/>
      <c r="H2194" s="286">
        <f t="shared" ref="H2194:J2195" si="229">+H2195</f>
        <v>35500000</v>
      </c>
      <c r="I2194" s="286">
        <f t="shared" si="229"/>
        <v>0</v>
      </c>
      <c r="J2194" s="286">
        <f t="shared" si="229"/>
        <v>0</v>
      </c>
      <c r="K2194" s="286">
        <f t="shared" si="226"/>
        <v>35500000</v>
      </c>
    </row>
    <row r="2195" spans="1:11" x14ac:dyDescent="0.2">
      <c r="A2195" s="321" t="s">
        <v>916</v>
      </c>
      <c r="B2195" s="325" t="s">
        <v>163</v>
      </c>
      <c r="C2195" s="154">
        <v>11</v>
      </c>
      <c r="D2195" s="155"/>
      <c r="E2195" s="156">
        <v>541</v>
      </c>
      <c r="F2195" s="225"/>
      <c r="G2195" s="157"/>
      <c r="H2195" s="246">
        <f t="shared" si="229"/>
        <v>35500000</v>
      </c>
      <c r="I2195" s="246">
        <f t="shared" si="229"/>
        <v>0</v>
      </c>
      <c r="J2195" s="246">
        <f t="shared" si="229"/>
        <v>0</v>
      </c>
      <c r="K2195" s="246">
        <f t="shared" si="226"/>
        <v>35500000</v>
      </c>
    </row>
    <row r="2196" spans="1:11" ht="30" x14ac:dyDescent="0.2">
      <c r="A2196" s="215" t="s">
        <v>916</v>
      </c>
      <c r="B2196" s="213" t="s">
        <v>163</v>
      </c>
      <c r="C2196" s="217">
        <v>11</v>
      </c>
      <c r="D2196" s="215" t="s">
        <v>25</v>
      </c>
      <c r="E2196" s="219">
        <v>5413</v>
      </c>
      <c r="F2196" s="229" t="s">
        <v>768</v>
      </c>
      <c r="G2196" s="220"/>
      <c r="H2196" s="222">
        <v>35500000</v>
      </c>
      <c r="I2196" s="222"/>
      <c r="J2196" s="222"/>
      <c r="K2196" s="222">
        <f t="shared" si="226"/>
        <v>35500000</v>
      </c>
    </row>
    <row r="2197" spans="1:11" x14ac:dyDescent="0.2">
      <c r="A2197" s="353" t="s">
        <v>916</v>
      </c>
      <c r="B2197" s="299" t="s">
        <v>163</v>
      </c>
      <c r="C2197" s="282">
        <v>43</v>
      </c>
      <c r="D2197" s="282"/>
      <c r="E2197" s="283">
        <v>34</v>
      </c>
      <c r="F2197" s="284"/>
      <c r="G2197" s="285"/>
      <c r="H2197" s="286">
        <f t="shared" ref="H2197:J2198" si="230">+H2198</f>
        <v>3500000</v>
      </c>
      <c r="I2197" s="286">
        <f t="shared" si="230"/>
        <v>0</v>
      </c>
      <c r="J2197" s="286">
        <f t="shared" si="230"/>
        <v>0</v>
      </c>
      <c r="K2197" s="286">
        <f t="shared" si="226"/>
        <v>3500000</v>
      </c>
    </row>
    <row r="2198" spans="1:11" x14ac:dyDescent="0.2">
      <c r="A2198" s="321" t="s">
        <v>916</v>
      </c>
      <c r="B2198" s="325" t="s">
        <v>163</v>
      </c>
      <c r="C2198" s="154">
        <v>43</v>
      </c>
      <c r="D2198" s="155"/>
      <c r="E2198" s="156">
        <v>342</v>
      </c>
      <c r="F2198" s="225"/>
      <c r="G2198" s="157"/>
      <c r="H2198" s="246">
        <f t="shared" si="230"/>
        <v>3500000</v>
      </c>
      <c r="I2198" s="246">
        <f t="shared" si="230"/>
        <v>0</v>
      </c>
      <c r="J2198" s="246">
        <f t="shared" si="230"/>
        <v>0</v>
      </c>
      <c r="K2198" s="246">
        <f t="shared" si="226"/>
        <v>3500000</v>
      </c>
    </row>
    <row r="2199" spans="1:11" ht="45" x14ac:dyDescent="0.2">
      <c r="A2199" s="215" t="s">
        <v>916</v>
      </c>
      <c r="B2199" s="213" t="s">
        <v>163</v>
      </c>
      <c r="C2199" s="217">
        <v>43</v>
      </c>
      <c r="D2199" s="215" t="s">
        <v>25</v>
      </c>
      <c r="E2199" s="219">
        <v>3421</v>
      </c>
      <c r="F2199" s="229" t="s">
        <v>769</v>
      </c>
      <c r="G2199" s="220"/>
      <c r="H2199" s="222">
        <v>3500000</v>
      </c>
      <c r="I2199" s="222"/>
      <c r="J2199" s="222"/>
      <c r="K2199" s="222">
        <f t="shared" si="226"/>
        <v>3500000</v>
      </c>
    </row>
    <row r="2200" spans="1:11" x14ac:dyDescent="0.2">
      <c r="A2200" s="353" t="s">
        <v>916</v>
      </c>
      <c r="B2200" s="299" t="s">
        <v>163</v>
      </c>
      <c r="C2200" s="282">
        <v>43</v>
      </c>
      <c r="D2200" s="282"/>
      <c r="E2200" s="283">
        <v>54</v>
      </c>
      <c r="F2200" s="284"/>
      <c r="G2200" s="285"/>
      <c r="H2200" s="286">
        <f t="shared" ref="H2200:J2201" si="231">+H2201</f>
        <v>500000</v>
      </c>
      <c r="I2200" s="286">
        <f t="shared" si="231"/>
        <v>0</v>
      </c>
      <c r="J2200" s="286">
        <f t="shared" si="231"/>
        <v>0</v>
      </c>
      <c r="K2200" s="286">
        <f t="shared" si="226"/>
        <v>500000</v>
      </c>
    </row>
    <row r="2201" spans="1:11" x14ac:dyDescent="0.2">
      <c r="A2201" s="321" t="s">
        <v>916</v>
      </c>
      <c r="B2201" s="325" t="s">
        <v>163</v>
      </c>
      <c r="C2201" s="154">
        <v>43</v>
      </c>
      <c r="D2201" s="155"/>
      <c r="E2201" s="156">
        <v>541</v>
      </c>
      <c r="F2201" s="225"/>
      <c r="G2201" s="157"/>
      <c r="H2201" s="246">
        <f t="shared" si="231"/>
        <v>500000</v>
      </c>
      <c r="I2201" s="246">
        <f t="shared" si="231"/>
        <v>0</v>
      </c>
      <c r="J2201" s="246">
        <f t="shared" si="231"/>
        <v>0</v>
      </c>
      <c r="K2201" s="246">
        <f t="shared" si="226"/>
        <v>500000</v>
      </c>
    </row>
    <row r="2202" spans="1:11" ht="30" x14ac:dyDescent="0.2">
      <c r="A2202" s="215" t="s">
        <v>916</v>
      </c>
      <c r="B2202" s="213" t="s">
        <v>163</v>
      </c>
      <c r="C2202" s="217">
        <v>43</v>
      </c>
      <c r="D2202" s="215" t="s">
        <v>25</v>
      </c>
      <c r="E2202" s="219">
        <v>5413</v>
      </c>
      <c r="F2202" s="229" t="s">
        <v>768</v>
      </c>
      <c r="G2202" s="220"/>
      <c r="H2202" s="222">
        <v>500000</v>
      </c>
      <c r="I2202" s="222"/>
      <c r="J2202" s="222"/>
      <c r="K2202" s="222">
        <f t="shared" si="226"/>
        <v>500000</v>
      </c>
    </row>
    <row r="2203" spans="1:11" ht="67.5" x14ac:dyDescent="0.2">
      <c r="A2203" s="354" t="s">
        <v>916</v>
      </c>
      <c r="B2203" s="293" t="s">
        <v>840</v>
      </c>
      <c r="C2203" s="293"/>
      <c r="D2203" s="293"/>
      <c r="E2203" s="294"/>
      <c r="F2203" s="296" t="s">
        <v>815</v>
      </c>
      <c r="G2203" s="297" t="s">
        <v>683</v>
      </c>
      <c r="H2203" s="298">
        <f t="shared" ref="H2203:J2203" si="232">+H2204+H2209+H2212+H2218+H2223+H2215</f>
        <v>50486750</v>
      </c>
      <c r="I2203" s="298">
        <f t="shared" si="232"/>
        <v>0</v>
      </c>
      <c r="J2203" s="298">
        <f t="shared" si="232"/>
        <v>11268000</v>
      </c>
      <c r="K2203" s="298">
        <f t="shared" si="226"/>
        <v>61754750</v>
      </c>
    </row>
    <row r="2204" spans="1:11" x14ac:dyDescent="0.2">
      <c r="A2204" s="353" t="s">
        <v>916</v>
      </c>
      <c r="B2204" s="299" t="s">
        <v>840</v>
      </c>
      <c r="C2204" s="282">
        <v>43</v>
      </c>
      <c r="D2204" s="282"/>
      <c r="E2204" s="283">
        <v>32</v>
      </c>
      <c r="F2204" s="284"/>
      <c r="G2204" s="285"/>
      <c r="H2204" s="286">
        <f>+H2205</f>
        <v>13250</v>
      </c>
      <c r="I2204" s="286">
        <f>+I2205</f>
        <v>0</v>
      </c>
      <c r="J2204" s="286">
        <f>+J2205</f>
        <v>30000</v>
      </c>
      <c r="K2204" s="286">
        <f t="shared" si="226"/>
        <v>43250</v>
      </c>
    </row>
    <row r="2205" spans="1:11" x14ac:dyDescent="0.2">
      <c r="A2205" s="321" t="s">
        <v>916</v>
      </c>
      <c r="B2205" s="325" t="s">
        <v>840</v>
      </c>
      <c r="C2205" s="154">
        <v>43</v>
      </c>
      <c r="D2205" s="155"/>
      <c r="E2205" s="156">
        <v>323</v>
      </c>
      <c r="F2205" s="225"/>
      <c r="G2205" s="157"/>
      <c r="H2205" s="246">
        <f>SUM(H2206:H2208)</f>
        <v>13250</v>
      </c>
      <c r="I2205" s="246">
        <f>SUM(I2206:I2208)</f>
        <v>0</v>
      </c>
      <c r="J2205" s="246">
        <f>SUM(J2206:J2208)</f>
        <v>30000</v>
      </c>
      <c r="K2205" s="246">
        <f t="shared" si="226"/>
        <v>43250</v>
      </c>
    </row>
    <row r="2206" spans="1:11" ht="15" x14ac:dyDescent="0.2">
      <c r="A2206" s="215" t="s">
        <v>916</v>
      </c>
      <c r="B2206" s="213" t="s">
        <v>840</v>
      </c>
      <c r="C2206" s="217">
        <v>43</v>
      </c>
      <c r="D2206" s="215" t="s">
        <v>25</v>
      </c>
      <c r="E2206" s="219">
        <v>3233</v>
      </c>
      <c r="F2206" s="229" t="s">
        <v>119</v>
      </c>
      <c r="G2206" s="344"/>
      <c r="H2206" s="341">
        <v>750</v>
      </c>
      <c r="I2206" s="341"/>
      <c r="J2206" s="341"/>
      <c r="K2206" s="341">
        <f t="shared" si="226"/>
        <v>750</v>
      </c>
    </row>
    <row r="2207" spans="1:11" ht="15" x14ac:dyDescent="0.2">
      <c r="A2207" s="215" t="s">
        <v>916</v>
      </c>
      <c r="B2207" s="213" t="s">
        <v>840</v>
      </c>
      <c r="C2207" s="217">
        <v>43</v>
      </c>
      <c r="D2207" s="215" t="s">
        <v>25</v>
      </c>
      <c r="E2207" s="219">
        <v>3237</v>
      </c>
      <c r="F2207" s="229" t="s">
        <v>36</v>
      </c>
      <c r="G2207" s="344"/>
      <c r="H2207" s="341">
        <v>11500</v>
      </c>
      <c r="I2207" s="341"/>
      <c r="J2207" s="341">
        <v>30000</v>
      </c>
      <c r="K2207" s="341">
        <f t="shared" si="226"/>
        <v>41500</v>
      </c>
    </row>
    <row r="2208" spans="1:11" ht="15" x14ac:dyDescent="0.2">
      <c r="A2208" s="215" t="s">
        <v>916</v>
      </c>
      <c r="B2208" s="213" t="s">
        <v>840</v>
      </c>
      <c r="C2208" s="217">
        <v>43</v>
      </c>
      <c r="D2208" s="215" t="s">
        <v>25</v>
      </c>
      <c r="E2208" s="219">
        <v>3239</v>
      </c>
      <c r="F2208" s="229" t="s">
        <v>41</v>
      </c>
      <c r="G2208" s="344"/>
      <c r="H2208" s="244">
        <v>1000</v>
      </c>
      <c r="I2208" s="244"/>
      <c r="J2208" s="244"/>
      <c r="K2208" s="244">
        <f t="shared" si="226"/>
        <v>1000</v>
      </c>
    </row>
    <row r="2209" spans="1:11" x14ac:dyDescent="0.2">
      <c r="A2209" s="331" t="s">
        <v>916</v>
      </c>
      <c r="B2209" s="329" t="s">
        <v>840</v>
      </c>
      <c r="C2209" s="282">
        <v>43</v>
      </c>
      <c r="D2209" s="282"/>
      <c r="E2209" s="283">
        <v>42</v>
      </c>
      <c r="F2209" s="284"/>
      <c r="G2209" s="285"/>
      <c r="H2209" s="286">
        <f>H2210</f>
        <v>750000</v>
      </c>
      <c r="I2209" s="286">
        <f>I2210</f>
        <v>0</v>
      </c>
      <c r="J2209" s="286">
        <f>J2210</f>
        <v>1800000</v>
      </c>
      <c r="K2209" s="286">
        <f t="shared" si="226"/>
        <v>2550000</v>
      </c>
    </row>
    <row r="2210" spans="1:11" x14ac:dyDescent="0.2">
      <c r="A2210" s="321" t="s">
        <v>916</v>
      </c>
      <c r="B2210" s="325" t="s">
        <v>840</v>
      </c>
      <c r="C2210" s="154">
        <v>43</v>
      </c>
      <c r="D2210" s="155"/>
      <c r="E2210" s="156">
        <v>421</v>
      </c>
      <c r="F2210" s="225"/>
      <c r="G2210" s="157"/>
      <c r="H2210" s="242">
        <f>+H2211</f>
        <v>750000</v>
      </c>
      <c r="I2210" s="242">
        <f>+I2211</f>
        <v>0</v>
      </c>
      <c r="J2210" s="242">
        <f>+J2211</f>
        <v>1800000</v>
      </c>
      <c r="K2210" s="242">
        <f t="shared" si="226"/>
        <v>2550000</v>
      </c>
    </row>
    <row r="2211" spans="1:11" ht="15" x14ac:dyDescent="0.2">
      <c r="A2211" s="215" t="s">
        <v>916</v>
      </c>
      <c r="B2211" s="213" t="s">
        <v>840</v>
      </c>
      <c r="C2211" s="217">
        <v>43</v>
      </c>
      <c r="D2211" s="215" t="s">
        <v>25</v>
      </c>
      <c r="E2211" s="219">
        <v>4213</v>
      </c>
      <c r="F2211" s="229" t="s">
        <v>790</v>
      </c>
      <c r="G2211" s="220"/>
      <c r="H2211" s="244">
        <v>750000</v>
      </c>
      <c r="I2211" s="244"/>
      <c r="J2211" s="244">
        <v>1800000</v>
      </c>
      <c r="K2211" s="244">
        <f t="shared" si="226"/>
        <v>2550000</v>
      </c>
    </row>
    <row r="2212" spans="1:11" x14ac:dyDescent="0.2">
      <c r="A2212" s="353" t="s">
        <v>916</v>
      </c>
      <c r="B2212" s="299" t="s">
        <v>840</v>
      </c>
      <c r="C2212" s="282">
        <v>51</v>
      </c>
      <c r="D2212" s="282"/>
      <c r="E2212" s="283">
        <v>36</v>
      </c>
      <c r="F2212" s="284"/>
      <c r="G2212" s="285"/>
      <c r="H2212" s="286">
        <f t="shared" ref="H2212:J2213" si="233">H2213</f>
        <v>45400000</v>
      </c>
      <c r="I2212" s="286">
        <f t="shared" si="233"/>
        <v>0</v>
      </c>
      <c r="J2212" s="286">
        <f t="shared" si="233"/>
        <v>0</v>
      </c>
      <c r="K2212" s="286">
        <f t="shared" si="226"/>
        <v>45400000</v>
      </c>
    </row>
    <row r="2213" spans="1:11" x14ac:dyDescent="0.2">
      <c r="A2213" s="321" t="s">
        <v>916</v>
      </c>
      <c r="B2213" s="325" t="s">
        <v>840</v>
      </c>
      <c r="C2213" s="154">
        <v>51</v>
      </c>
      <c r="D2213" s="155"/>
      <c r="E2213" s="156">
        <v>368</v>
      </c>
      <c r="F2213" s="225"/>
      <c r="G2213" s="157"/>
      <c r="H2213" s="242">
        <f t="shared" si="233"/>
        <v>45400000</v>
      </c>
      <c r="I2213" s="242">
        <f t="shared" si="233"/>
        <v>0</v>
      </c>
      <c r="J2213" s="242">
        <f t="shared" si="233"/>
        <v>0</v>
      </c>
      <c r="K2213" s="242">
        <f t="shared" si="226"/>
        <v>45400000</v>
      </c>
    </row>
    <row r="2214" spans="1:11" ht="30" x14ac:dyDescent="0.2">
      <c r="A2214" s="215" t="s">
        <v>916</v>
      </c>
      <c r="B2214" s="213" t="s">
        <v>840</v>
      </c>
      <c r="C2214" s="217">
        <v>51</v>
      </c>
      <c r="D2214" s="215" t="s">
        <v>27</v>
      </c>
      <c r="E2214" s="219">
        <v>3682</v>
      </c>
      <c r="F2214" s="229" t="s">
        <v>620</v>
      </c>
      <c r="G2214" s="220"/>
      <c r="H2214" s="244">
        <v>45400000</v>
      </c>
      <c r="I2214" s="244"/>
      <c r="J2214" s="244"/>
      <c r="K2214" s="244">
        <f t="shared" si="226"/>
        <v>45400000</v>
      </c>
    </row>
    <row r="2215" spans="1:11" x14ac:dyDescent="0.2">
      <c r="A2215" s="331" t="s">
        <v>916</v>
      </c>
      <c r="B2215" s="329" t="s">
        <v>840</v>
      </c>
      <c r="C2215" s="282">
        <v>51</v>
      </c>
      <c r="D2215" s="282"/>
      <c r="E2215" s="283">
        <v>42</v>
      </c>
      <c r="F2215" s="284"/>
      <c r="G2215" s="285"/>
      <c r="H2215" s="286">
        <f>H2216</f>
        <v>0</v>
      </c>
      <c r="I2215" s="286">
        <f>I2216</f>
        <v>0</v>
      </c>
      <c r="J2215" s="286">
        <f>J2216</f>
        <v>2090000</v>
      </c>
      <c r="K2215" s="286">
        <f t="shared" si="226"/>
        <v>2090000</v>
      </c>
    </row>
    <row r="2216" spans="1:11" x14ac:dyDescent="0.2">
      <c r="A2216" s="321" t="s">
        <v>916</v>
      </c>
      <c r="B2216" s="325" t="s">
        <v>840</v>
      </c>
      <c r="C2216" s="154">
        <v>51</v>
      </c>
      <c r="D2216" s="155"/>
      <c r="E2216" s="156">
        <v>421</v>
      </c>
      <c r="F2216" s="225"/>
      <c r="G2216" s="157"/>
      <c r="H2216" s="242">
        <f>+H2217</f>
        <v>0</v>
      </c>
      <c r="I2216" s="242">
        <f>+I2217</f>
        <v>0</v>
      </c>
      <c r="J2216" s="242">
        <f>+J2217</f>
        <v>2090000</v>
      </c>
      <c r="K2216" s="242">
        <f t="shared" si="226"/>
        <v>2090000</v>
      </c>
    </row>
    <row r="2217" spans="1:11" ht="15" x14ac:dyDescent="0.2">
      <c r="A2217" s="215" t="s">
        <v>916</v>
      </c>
      <c r="B2217" s="213" t="s">
        <v>840</v>
      </c>
      <c r="C2217" s="217">
        <v>51</v>
      </c>
      <c r="D2217" s="215" t="s">
        <v>25</v>
      </c>
      <c r="E2217" s="219">
        <v>4213</v>
      </c>
      <c r="F2217" s="229" t="s">
        <v>790</v>
      </c>
      <c r="G2217" s="220"/>
      <c r="H2217" s="244">
        <v>0</v>
      </c>
      <c r="I2217" s="244"/>
      <c r="J2217" s="244">
        <v>2090000</v>
      </c>
      <c r="K2217" s="244">
        <f t="shared" si="226"/>
        <v>2090000</v>
      </c>
    </row>
    <row r="2218" spans="1:11" x14ac:dyDescent="0.2">
      <c r="A2218" s="353" t="s">
        <v>916</v>
      </c>
      <c r="B2218" s="299" t="s">
        <v>840</v>
      </c>
      <c r="C2218" s="282">
        <v>559</v>
      </c>
      <c r="D2218" s="282"/>
      <c r="E2218" s="283">
        <v>32</v>
      </c>
      <c r="F2218" s="284"/>
      <c r="G2218" s="285"/>
      <c r="H2218" s="286">
        <f>H2219</f>
        <v>73500</v>
      </c>
      <c r="I2218" s="286">
        <f>I2219</f>
        <v>0</v>
      </c>
      <c r="J2218" s="286">
        <f>J2219</f>
        <v>90000</v>
      </c>
      <c r="K2218" s="286">
        <f t="shared" si="226"/>
        <v>163500</v>
      </c>
    </row>
    <row r="2219" spans="1:11" x14ac:dyDescent="0.2">
      <c r="A2219" s="321" t="s">
        <v>916</v>
      </c>
      <c r="B2219" s="325" t="s">
        <v>840</v>
      </c>
      <c r="C2219" s="154">
        <v>559</v>
      </c>
      <c r="D2219" s="155"/>
      <c r="E2219" s="156">
        <v>323</v>
      </c>
      <c r="F2219" s="225"/>
      <c r="G2219" s="157"/>
      <c r="H2219" s="246">
        <f>SUM(H2220:H2222)</f>
        <v>73500</v>
      </c>
      <c r="I2219" s="246">
        <f>SUM(I2220:I2222)</f>
        <v>0</v>
      </c>
      <c r="J2219" s="246">
        <f>SUM(J2220:J2222)</f>
        <v>90000</v>
      </c>
      <c r="K2219" s="246">
        <f t="shared" si="226"/>
        <v>163500</v>
      </c>
    </row>
    <row r="2220" spans="1:11" ht="15" x14ac:dyDescent="0.2">
      <c r="A2220" s="215" t="s">
        <v>916</v>
      </c>
      <c r="B2220" s="213" t="s">
        <v>840</v>
      </c>
      <c r="C2220" s="217">
        <v>559</v>
      </c>
      <c r="D2220" s="215" t="s">
        <v>25</v>
      </c>
      <c r="E2220" s="219">
        <v>3233</v>
      </c>
      <c r="F2220" s="229" t="s">
        <v>119</v>
      </c>
      <c r="G2220" s="344"/>
      <c r="H2220" s="341">
        <v>4500</v>
      </c>
      <c r="I2220" s="341"/>
      <c r="J2220" s="341"/>
      <c r="K2220" s="341">
        <f t="shared" si="226"/>
        <v>4500</v>
      </c>
    </row>
    <row r="2221" spans="1:11" ht="15" x14ac:dyDescent="0.2">
      <c r="A2221" s="215" t="s">
        <v>916</v>
      </c>
      <c r="B2221" s="213" t="s">
        <v>840</v>
      </c>
      <c r="C2221" s="217">
        <v>559</v>
      </c>
      <c r="D2221" s="215" t="s">
        <v>25</v>
      </c>
      <c r="E2221" s="219">
        <v>3237</v>
      </c>
      <c r="F2221" s="229" t="s">
        <v>36</v>
      </c>
      <c r="G2221" s="344"/>
      <c r="H2221" s="244">
        <v>64000</v>
      </c>
      <c r="I2221" s="244"/>
      <c r="J2221" s="244">
        <v>90000</v>
      </c>
      <c r="K2221" s="244">
        <f t="shared" si="226"/>
        <v>154000</v>
      </c>
    </row>
    <row r="2222" spans="1:11" ht="15" x14ac:dyDescent="0.2">
      <c r="A2222" s="215" t="s">
        <v>916</v>
      </c>
      <c r="B2222" s="213" t="s">
        <v>840</v>
      </c>
      <c r="C2222" s="217">
        <v>559</v>
      </c>
      <c r="D2222" s="215" t="s">
        <v>25</v>
      </c>
      <c r="E2222" s="219">
        <v>3239</v>
      </c>
      <c r="F2222" s="229" t="s">
        <v>41</v>
      </c>
      <c r="G2222" s="344"/>
      <c r="H2222" s="244">
        <v>5000</v>
      </c>
      <c r="I2222" s="244"/>
      <c r="J2222" s="244"/>
      <c r="K2222" s="244">
        <f t="shared" si="226"/>
        <v>5000</v>
      </c>
    </row>
    <row r="2223" spans="1:11" x14ac:dyDescent="0.2">
      <c r="A2223" s="353" t="s">
        <v>916</v>
      </c>
      <c r="B2223" s="299" t="s">
        <v>840</v>
      </c>
      <c r="C2223" s="282">
        <v>559</v>
      </c>
      <c r="D2223" s="282"/>
      <c r="E2223" s="283">
        <v>42</v>
      </c>
      <c r="F2223" s="284"/>
      <c r="G2223" s="285"/>
      <c r="H2223" s="286">
        <f>H2224</f>
        <v>4250000</v>
      </c>
      <c r="I2223" s="286">
        <f>I2224</f>
        <v>0</v>
      </c>
      <c r="J2223" s="286">
        <f>J2224</f>
        <v>7258000</v>
      </c>
      <c r="K2223" s="286">
        <f t="shared" si="226"/>
        <v>11508000</v>
      </c>
    </row>
    <row r="2224" spans="1:11" x14ac:dyDescent="0.2">
      <c r="A2224" s="321" t="s">
        <v>916</v>
      </c>
      <c r="B2224" s="325" t="s">
        <v>840</v>
      </c>
      <c r="C2224" s="154">
        <v>559</v>
      </c>
      <c r="D2224" s="155"/>
      <c r="E2224" s="156">
        <v>421</v>
      </c>
      <c r="F2224" s="225"/>
      <c r="G2224" s="157"/>
      <c r="H2224" s="242">
        <f>+H2225</f>
        <v>4250000</v>
      </c>
      <c r="I2224" s="242">
        <f>+I2225</f>
        <v>0</v>
      </c>
      <c r="J2224" s="242">
        <f>+J2225</f>
        <v>7258000</v>
      </c>
      <c r="K2224" s="242">
        <f t="shared" si="226"/>
        <v>11508000</v>
      </c>
    </row>
    <row r="2225" spans="1:11" ht="15" x14ac:dyDescent="0.2">
      <c r="A2225" s="215" t="s">
        <v>916</v>
      </c>
      <c r="B2225" s="213" t="s">
        <v>840</v>
      </c>
      <c r="C2225" s="217">
        <v>559</v>
      </c>
      <c r="D2225" s="215" t="s">
        <v>25</v>
      </c>
      <c r="E2225" s="219">
        <v>4213</v>
      </c>
      <c r="F2225" s="229" t="s">
        <v>790</v>
      </c>
      <c r="G2225" s="220"/>
      <c r="H2225" s="244">
        <v>4250000</v>
      </c>
      <c r="I2225" s="244"/>
      <c r="J2225" s="244">
        <v>7258000</v>
      </c>
      <c r="K2225" s="244">
        <f t="shared" si="226"/>
        <v>11508000</v>
      </c>
    </row>
    <row r="2226" spans="1:11" ht="94.5" x14ac:dyDescent="0.2">
      <c r="A2226" s="354" t="s">
        <v>916</v>
      </c>
      <c r="B2226" s="293" t="s">
        <v>841</v>
      </c>
      <c r="C2226" s="293"/>
      <c r="D2226" s="293"/>
      <c r="E2226" s="294"/>
      <c r="F2226" s="296" t="s">
        <v>816</v>
      </c>
      <c r="G2226" s="297" t="s">
        <v>683</v>
      </c>
      <c r="H2226" s="298">
        <f>H2277+H2227+H2234+H2241+H2244+H2247+H2254+H2257+H2260+H2267+H2274</f>
        <v>29674400</v>
      </c>
      <c r="I2226" s="298">
        <f t="shared" ref="I2226:J2226" si="234">I2277+I2227+I2234+I2241+I2244+I2247+I2254+I2257+I2260+I2267+I2274</f>
        <v>0</v>
      </c>
      <c r="J2226" s="298">
        <f t="shared" si="234"/>
        <v>3500000</v>
      </c>
      <c r="K2226" s="298">
        <f t="shared" si="226"/>
        <v>33174400</v>
      </c>
    </row>
    <row r="2227" spans="1:11" x14ac:dyDescent="0.2">
      <c r="A2227" s="331" t="s">
        <v>916</v>
      </c>
      <c r="B2227" s="329" t="s">
        <v>841</v>
      </c>
      <c r="C2227" s="282">
        <v>43</v>
      </c>
      <c r="D2227" s="329"/>
      <c r="E2227" s="283">
        <v>31</v>
      </c>
      <c r="F2227" s="284"/>
      <c r="G2227" s="284"/>
      <c r="H2227" s="314">
        <f>H2228+H2230+H2232</f>
        <v>180000</v>
      </c>
      <c r="I2227" s="314">
        <f>I2228+I2230+I2232</f>
        <v>0</v>
      </c>
      <c r="J2227" s="314">
        <f>J2228+J2230+J2232</f>
        <v>0</v>
      </c>
      <c r="K2227" s="314">
        <f t="shared" si="226"/>
        <v>180000</v>
      </c>
    </row>
    <row r="2228" spans="1:11" x14ac:dyDescent="0.2">
      <c r="A2228" s="321" t="s">
        <v>916</v>
      </c>
      <c r="B2228" s="325" t="s">
        <v>841</v>
      </c>
      <c r="C2228" s="326">
        <v>43</v>
      </c>
      <c r="D2228" s="321"/>
      <c r="E2228" s="187">
        <v>311</v>
      </c>
      <c r="F2228" s="230"/>
      <c r="G2228" s="327"/>
      <c r="H2228" s="200">
        <f>H2229</f>
        <v>141000</v>
      </c>
      <c r="I2228" s="200">
        <f>I2229</f>
        <v>0</v>
      </c>
      <c r="J2228" s="200">
        <f>J2229</f>
        <v>0</v>
      </c>
      <c r="K2228" s="200">
        <f t="shared" si="226"/>
        <v>141000</v>
      </c>
    </row>
    <row r="2229" spans="1:11" ht="15" x14ac:dyDescent="0.2">
      <c r="A2229" s="215" t="s">
        <v>916</v>
      </c>
      <c r="B2229" s="213" t="s">
        <v>841</v>
      </c>
      <c r="C2229" s="214">
        <v>43</v>
      </c>
      <c r="D2229" s="215" t="s">
        <v>25</v>
      </c>
      <c r="E2229" s="188">
        <v>3111</v>
      </c>
      <c r="F2229" s="228" t="s">
        <v>19</v>
      </c>
      <c r="H2229" s="330">
        <v>141000</v>
      </c>
      <c r="I2229" s="330"/>
      <c r="J2229" s="330"/>
      <c r="K2229" s="330">
        <f t="shared" si="226"/>
        <v>141000</v>
      </c>
    </row>
    <row r="2230" spans="1:11" x14ac:dyDescent="0.2">
      <c r="A2230" s="321" t="s">
        <v>916</v>
      </c>
      <c r="B2230" s="325" t="s">
        <v>841</v>
      </c>
      <c r="C2230" s="154">
        <v>43</v>
      </c>
      <c r="D2230" s="155"/>
      <c r="E2230" s="156">
        <v>312</v>
      </c>
      <c r="F2230" s="225"/>
      <c r="G2230" s="157"/>
      <c r="H2230" s="246">
        <f>SUM(H2231)</f>
        <v>14000</v>
      </c>
      <c r="I2230" s="246">
        <f>SUM(I2231)</f>
        <v>0</v>
      </c>
      <c r="J2230" s="246">
        <f>SUM(J2231)</f>
        <v>0</v>
      </c>
      <c r="K2230" s="246">
        <f t="shared" si="226"/>
        <v>14000</v>
      </c>
    </row>
    <row r="2231" spans="1:11" ht="15" x14ac:dyDescent="0.2">
      <c r="A2231" s="215" t="s">
        <v>916</v>
      </c>
      <c r="B2231" s="213" t="s">
        <v>841</v>
      </c>
      <c r="C2231" s="217">
        <v>43</v>
      </c>
      <c r="D2231" s="215" t="s">
        <v>25</v>
      </c>
      <c r="E2231" s="219">
        <v>3121</v>
      </c>
      <c r="F2231" s="229" t="s">
        <v>22</v>
      </c>
      <c r="G2231" s="220"/>
      <c r="H2231" s="222">
        <v>14000</v>
      </c>
      <c r="I2231" s="222"/>
      <c r="J2231" s="222"/>
      <c r="K2231" s="222">
        <f t="shared" si="226"/>
        <v>14000</v>
      </c>
    </row>
    <row r="2232" spans="1:11" x14ac:dyDescent="0.2">
      <c r="A2232" s="321" t="s">
        <v>916</v>
      </c>
      <c r="B2232" s="325" t="s">
        <v>841</v>
      </c>
      <c r="C2232" s="154">
        <v>43</v>
      </c>
      <c r="D2232" s="155"/>
      <c r="E2232" s="156">
        <v>313</v>
      </c>
      <c r="F2232" s="225"/>
      <c r="G2232" s="157"/>
      <c r="H2232" s="246">
        <f>SUM(H2233:H2233)</f>
        <v>25000</v>
      </c>
      <c r="I2232" s="246">
        <f>SUM(I2233:I2233)</f>
        <v>0</v>
      </c>
      <c r="J2232" s="246">
        <f>SUM(J2233:J2233)</f>
        <v>0</v>
      </c>
      <c r="K2232" s="246">
        <f t="shared" si="226"/>
        <v>25000</v>
      </c>
    </row>
    <row r="2233" spans="1:11" ht="15" x14ac:dyDescent="0.2">
      <c r="A2233" s="215" t="s">
        <v>916</v>
      </c>
      <c r="B2233" s="213" t="s">
        <v>841</v>
      </c>
      <c r="C2233" s="217">
        <v>43</v>
      </c>
      <c r="D2233" s="215" t="s">
        <v>25</v>
      </c>
      <c r="E2233" s="219">
        <v>3132</v>
      </c>
      <c r="F2233" s="229" t="s">
        <v>280</v>
      </c>
      <c r="G2233" s="220"/>
      <c r="H2233" s="222">
        <v>25000</v>
      </c>
      <c r="I2233" s="222"/>
      <c r="J2233" s="222"/>
      <c r="K2233" s="222">
        <f t="shared" si="226"/>
        <v>25000</v>
      </c>
    </row>
    <row r="2234" spans="1:11" x14ac:dyDescent="0.2">
      <c r="A2234" s="353" t="s">
        <v>916</v>
      </c>
      <c r="B2234" s="299" t="s">
        <v>841</v>
      </c>
      <c r="C2234" s="282">
        <v>43</v>
      </c>
      <c r="D2234" s="282"/>
      <c r="E2234" s="283">
        <v>32</v>
      </c>
      <c r="F2234" s="284"/>
      <c r="G2234" s="285"/>
      <c r="H2234" s="286">
        <f>H2235+H2237</f>
        <v>168060</v>
      </c>
      <c r="I2234" s="286">
        <f>I2235+I2237</f>
        <v>0</v>
      </c>
      <c r="J2234" s="286">
        <f>J2235+J2237</f>
        <v>0</v>
      </c>
      <c r="K2234" s="286">
        <f t="shared" si="226"/>
        <v>168060</v>
      </c>
    </row>
    <row r="2235" spans="1:11" x14ac:dyDescent="0.2">
      <c r="A2235" s="321" t="s">
        <v>916</v>
      </c>
      <c r="B2235" s="325" t="s">
        <v>841</v>
      </c>
      <c r="C2235" s="154">
        <v>43</v>
      </c>
      <c r="D2235" s="155"/>
      <c r="E2235" s="156">
        <v>321</v>
      </c>
      <c r="F2235" s="225"/>
      <c r="G2235" s="157"/>
      <c r="H2235" s="246">
        <f>SUM(H2236:H2236)</f>
        <v>800</v>
      </c>
      <c r="I2235" s="246">
        <f>SUM(I2236:I2236)</f>
        <v>0</v>
      </c>
      <c r="J2235" s="246">
        <f>SUM(J2236:J2236)</f>
        <v>0</v>
      </c>
      <c r="K2235" s="246">
        <f t="shared" si="226"/>
        <v>800</v>
      </c>
    </row>
    <row r="2236" spans="1:11" ht="30" x14ac:dyDescent="0.2">
      <c r="A2236" s="215" t="s">
        <v>916</v>
      </c>
      <c r="B2236" s="213" t="s">
        <v>841</v>
      </c>
      <c r="C2236" s="217">
        <v>43</v>
      </c>
      <c r="D2236" s="215" t="s">
        <v>25</v>
      </c>
      <c r="E2236" s="219">
        <v>3212</v>
      </c>
      <c r="F2236" s="229" t="s">
        <v>111</v>
      </c>
      <c r="G2236" s="220"/>
      <c r="H2236" s="244">
        <v>800</v>
      </c>
      <c r="I2236" s="244"/>
      <c r="J2236" s="244"/>
      <c r="K2236" s="244">
        <f t="shared" si="226"/>
        <v>800</v>
      </c>
    </row>
    <row r="2237" spans="1:11" x14ac:dyDescent="0.2">
      <c r="A2237" s="321" t="s">
        <v>916</v>
      </c>
      <c r="B2237" s="325" t="s">
        <v>841</v>
      </c>
      <c r="C2237" s="154">
        <v>43</v>
      </c>
      <c r="D2237" s="155"/>
      <c r="E2237" s="156">
        <v>323</v>
      </c>
      <c r="F2237" s="225"/>
      <c r="G2237" s="157"/>
      <c r="H2237" s="246">
        <f>SUM(H2238:H2240)</f>
        <v>167260</v>
      </c>
      <c r="I2237" s="246">
        <f>SUM(I2238:I2240)</f>
        <v>0</v>
      </c>
      <c r="J2237" s="246">
        <f>SUM(J2238:J2240)</f>
        <v>0</v>
      </c>
      <c r="K2237" s="246">
        <f t="shared" si="226"/>
        <v>167260</v>
      </c>
    </row>
    <row r="2238" spans="1:11" ht="15" x14ac:dyDescent="0.2">
      <c r="A2238" s="215" t="s">
        <v>916</v>
      </c>
      <c r="B2238" s="213" t="s">
        <v>841</v>
      </c>
      <c r="C2238" s="217">
        <v>43</v>
      </c>
      <c r="D2238" s="215" t="s">
        <v>25</v>
      </c>
      <c r="E2238" s="219">
        <v>3233</v>
      </c>
      <c r="F2238" s="229" t="s">
        <v>119</v>
      </c>
      <c r="G2238" s="344"/>
      <c r="H2238" s="341">
        <v>40000</v>
      </c>
      <c r="I2238" s="341"/>
      <c r="J2238" s="341"/>
      <c r="K2238" s="341">
        <f t="shared" si="226"/>
        <v>40000</v>
      </c>
    </row>
    <row r="2239" spans="1:11" ht="15" x14ac:dyDescent="0.2">
      <c r="A2239" s="215" t="s">
        <v>916</v>
      </c>
      <c r="B2239" s="213" t="s">
        <v>841</v>
      </c>
      <c r="C2239" s="217">
        <v>43</v>
      </c>
      <c r="D2239" s="215" t="s">
        <v>25</v>
      </c>
      <c r="E2239" s="219">
        <v>3237</v>
      </c>
      <c r="F2239" s="229" t="s">
        <v>36</v>
      </c>
      <c r="G2239" s="344"/>
      <c r="H2239" s="341">
        <v>126000</v>
      </c>
      <c r="I2239" s="341"/>
      <c r="J2239" s="341"/>
      <c r="K2239" s="341">
        <f t="shared" si="226"/>
        <v>126000</v>
      </c>
    </row>
    <row r="2240" spans="1:11" ht="15" x14ac:dyDescent="0.2">
      <c r="A2240" s="215" t="s">
        <v>916</v>
      </c>
      <c r="B2240" s="213" t="s">
        <v>841</v>
      </c>
      <c r="C2240" s="217">
        <v>43</v>
      </c>
      <c r="D2240" s="215" t="s">
        <v>25</v>
      </c>
      <c r="E2240" s="219">
        <v>3239</v>
      </c>
      <c r="F2240" s="229" t="s">
        <v>41</v>
      </c>
      <c r="G2240" s="344"/>
      <c r="H2240" s="222">
        <v>1260</v>
      </c>
      <c r="I2240" s="222"/>
      <c r="J2240" s="222"/>
      <c r="K2240" s="222">
        <f t="shared" si="226"/>
        <v>1260</v>
      </c>
    </row>
    <row r="2241" spans="1:11" x14ac:dyDescent="0.2">
      <c r="A2241" s="353" t="s">
        <v>916</v>
      </c>
      <c r="B2241" s="299" t="s">
        <v>841</v>
      </c>
      <c r="C2241" s="282">
        <v>43</v>
      </c>
      <c r="D2241" s="282"/>
      <c r="E2241" s="283">
        <v>34</v>
      </c>
      <c r="F2241" s="284"/>
      <c r="G2241" s="285"/>
      <c r="H2241" s="286">
        <f>+H2242</f>
        <v>2000000</v>
      </c>
      <c r="I2241" s="286">
        <f>+I2242</f>
        <v>0</v>
      </c>
      <c r="J2241" s="286">
        <f>+J2242</f>
        <v>0</v>
      </c>
      <c r="K2241" s="286">
        <f t="shared" si="226"/>
        <v>2000000</v>
      </c>
    </row>
    <row r="2242" spans="1:11" x14ac:dyDescent="0.2">
      <c r="A2242" s="321" t="s">
        <v>916</v>
      </c>
      <c r="B2242" s="325" t="s">
        <v>841</v>
      </c>
      <c r="C2242" s="154">
        <v>43</v>
      </c>
      <c r="D2242" s="155"/>
      <c r="E2242" s="156">
        <v>342</v>
      </c>
      <c r="F2242" s="225"/>
      <c r="G2242" s="157"/>
      <c r="H2242" s="246">
        <f>SUM(H2243:H2243)</f>
        <v>2000000</v>
      </c>
      <c r="I2242" s="246">
        <f>SUM(I2243:I2243)</f>
        <v>0</v>
      </c>
      <c r="J2242" s="246">
        <f>SUM(J2243:J2243)</f>
        <v>0</v>
      </c>
      <c r="K2242" s="246">
        <f t="shared" si="226"/>
        <v>2000000</v>
      </c>
    </row>
    <row r="2243" spans="1:11" ht="45" x14ac:dyDescent="0.2">
      <c r="A2243" s="215" t="s">
        <v>916</v>
      </c>
      <c r="B2243" s="213" t="s">
        <v>841</v>
      </c>
      <c r="C2243" s="217">
        <v>43</v>
      </c>
      <c r="D2243" s="215" t="s">
        <v>25</v>
      </c>
      <c r="E2243" s="219">
        <v>3423</v>
      </c>
      <c r="F2243" s="229" t="s">
        <v>752</v>
      </c>
      <c r="G2243" s="220"/>
      <c r="H2243" s="222">
        <v>2000000</v>
      </c>
      <c r="I2243" s="222"/>
      <c r="J2243" s="222"/>
      <c r="K2243" s="222">
        <f t="shared" si="226"/>
        <v>2000000</v>
      </c>
    </row>
    <row r="2244" spans="1:11" x14ac:dyDescent="0.2">
      <c r="A2244" s="353" t="s">
        <v>916</v>
      </c>
      <c r="B2244" s="299" t="s">
        <v>841</v>
      </c>
      <c r="C2244" s="282">
        <v>43</v>
      </c>
      <c r="D2244" s="282"/>
      <c r="E2244" s="283">
        <v>42</v>
      </c>
      <c r="F2244" s="284"/>
      <c r="G2244" s="285"/>
      <c r="H2244" s="286">
        <f t="shared" ref="H2244:J2245" si="235">H2245</f>
        <v>2200000</v>
      </c>
      <c r="I2244" s="286">
        <f t="shared" si="235"/>
        <v>0</v>
      </c>
      <c r="J2244" s="286">
        <f t="shared" si="235"/>
        <v>3500000</v>
      </c>
      <c r="K2244" s="286">
        <f t="shared" si="226"/>
        <v>5700000</v>
      </c>
    </row>
    <row r="2245" spans="1:11" x14ac:dyDescent="0.2">
      <c r="A2245" s="321" t="s">
        <v>916</v>
      </c>
      <c r="B2245" s="325" t="s">
        <v>841</v>
      </c>
      <c r="C2245" s="154">
        <v>43</v>
      </c>
      <c r="D2245" s="155"/>
      <c r="E2245" s="156">
        <v>421</v>
      </c>
      <c r="F2245" s="225"/>
      <c r="G2245" s="157"/>
      <c r="H2245" s="242">
        <f t="shared" si="235"/>
        <v>2200000</v>
      </c>
      <c r="I2245" s="242">
        <f t="shared" si="235"/>
        <v>0</v>
      </c>
      <c r="J2245" s="242">
        <f t="shared" si="235"/>
        <v>3500000</v>
      </c>
      <c r="K2245" s="242">
        <f t="shared" si="226"/>
        <v>5700000</v>
      </c>
    </row>
    <row r="2246" spans="1:11" ht="15" x14ac:dyDescent="0.2">
      <c r="A2246" s="215" t="s">
        <v>916</v>
      </c>
      <c r="B2246" s="213" t="s">
        <v>841</v>
      </c>
      <c r="C2246" s="217">
        <v>43</v>
      </c>
      <c r="D2246" s="215" t="s">
        <v>25</v>
      </c>
      <c r="E2246" s="219">
        <v>4214</v>
      </c>
      <c r="F2246" s="229" t="s">
        <v>154</v>
      </c>
      <c r="G2246" s="220"/>
      <c r="H2246" s="244">
        <v>2200000</v>
      </c>
      <c r="I2246" s="244"/>
      <c r="J2246" s="244">
        <v>3500000</v>
      </c>
      <c r="K2246" s="244">
        <f t="shared" si="226"/>
        <v>5700000</v>
      </c>
    </row>
    <row r="2247" spans="1:11" x14ac:dyDescent="0.2">
      <c r="A2247" s="331" t="s">
        <v>916</v>
      </c>
      <c r="B2247" s="329" t="s">
        <v>841</v>
      </c>
      <c r="C2247" s="282">
        <v>51</v>
      </c>
      <c r="D2247" s="329"/>
      <c r="E2247" s="283">
        <v>31</v>
      </c>
      <c r="F2247" s="284"/>
      <c r="G2247" s="347"/>
      <c r="H2247" s="314">
        <f>H2248+H2250+H2252</f>
        <v>21700</v>
      </c>
      <c r="I2247" s="314">
        <f>I2248+I2250+I2252</f>
        <v>0</v>
      </c>
      <c r="J2247" s="314">
        <f>J2248+J2250+J2252</f>
        <v>0</v>
      </c>
      <c r="K2247" s="314">
        <f t="shared" si="226"/>
        <v>21700</v>
      </c>
    </row>
    <row r="2248" spans="1:11" x14ac:dyDescent="0.2">
      <c r="A2248" s="321" t="s">
        <v>916</v>
      </c>
      <c r="B2248" s="325" t="s">
        <v>841</v>
      </c>
      <c r="C2248" s="326">
        <v>51</v>
      </c>
      <c r="D2248" s="321"/>
      <c r="E2248" s="187">
        <v>311</v>
      </c>
      <c r="F2248" s="230"/>
      <c r="G2248" s="220"/>
      <c r="H2248" s="200">
        <f>H2249</f>
        <v>17000</v>
      </c>
      <c r="I2248" s="200">
        <f>I2249</f>
        <v>0</v>
      </c>
      <c r="J2248" s="200">
        <f>J2249</f>
        <v>0</v>
      </c>
      <c r="K2248" s="200">
        <f t="shared" si="226"/>
        <v>17000</v>
      </c>
    </row>
    <row r="2249" spans="1:11" ht="15" x14ac:dyDescent="0.2">
      <c r="A2249" s="215" t="s">
        <v>916</v>
      </c>
      <c r="B2249" s="213" t="s">
        <v>841</v>
      </c>
      <c r="C2249" s="214">
        <v>51</v>
      </c>
      <c r="D2249" s="215" t="s">
        <v>25</v>
      </c>
      <c r="E2249" s="188">
        <v>3111</v>
      </c>
      <c r="F2249" s="228" t="s">
        <v>19</v>
      </c>
      <c r="G2249" s="220"/>
      <c r="H2249" s="330">
        <v>17000</v>
      </c>
      <c r="I2249" s="330"/>
      <c r="J2249" s="330"/>
      <c r="K2249" s="330">
        <f t="shared" si="226"/>
        <v>17000</v>
      </c>
    </row>
    <row r="2250" spans="1:11" x14ac:dyDescent="0.2">
      <c r="A2250" s="321" t="s">
        <v>916</v>
      </c>
      <c r="B2250" s="325" t="s">
        <v>841</v>
      </c>
      <c r="C2250" s="154">
        <v>51</v>
      </c>
      <c r="D2250" s="155"/>
      <c r="E2250" s="156">
        <v>312</v>
      </c>
      <c r="F2250" s="225"/>
      <c r="G2250" s="220"/>
      <c r="H2250" s="246">
        <f>SUM(H2251)</f>
        <v>1700</v>
      </c>
      <c r="I2250" s="246">
        <f>SUM(I2251)</f>
        <v>0</v>
      </c>
      <c r="J2250" s="246">
        <f>SUM(J2251)</f>
        <v>0</v>
      </c>
      <c r="K2250" s="246">
        <f t="shared" si="226"/>
        <v>1700</v>
      </c>
    </row>
    <row r="2251" spans="1:11" ht="15" x14ac:dyDescent="0.2">
      <c r="A2251" s="215" t="s">
        <v>916</v>
      </c>
      <c r="B2251" s="213" t="s">
        <v>841</v>
      </c>
      <c r="C2251" s="217">
        <v>51</v>
      </c>
      <c r="D2251" s="215" t="s">
        <v>25</v>
      </c>
      <c r="E2251" s="219">
        <v>3121</v>
      </c>
      <c r="F2251" s="229" t="s">
        <v>22</v>
      </c>
      <c r="G2251" s="220"/>
      <c r="H2251" s="222">
        <v>1700</v>
      </c>
      <c r="I2251" s="222"/>
      <c r="J2251" s="222"/>
      <c r="K2251" s="222">
        <f t="shared" ref="K2251:K2314" si="236">H2251-I2251+J2251</f>
        <v>1700</v>
      </c>
    </row>
    <row r="2252" spans="1:11" x14ac:dyDescent="0.2">
      <c r="A2252" s="321" t="s">
        <v>916</v>
      </c>
      <c r="B2252" s="325" t="s">
        <v>841</v>
      </c>
      <c r="C2252" s="154">
        <v>51</v>
      </c>
      <c r="D2252" s="155"/>
      <c r="E2252" s="156">
        <v>313</v>
      </c>
      <c r="F2252" s="225"/>
      <c r="G2252" s="220"/>
      <c r="H2252" s="246">
        <f>SUM(H2253:H2253)</f>
        <v>3000</v>
      </c>
      <c r="I2252" s="246">
        <f>SUM(I2253:I2253)</f>
        <v>0</v>
      </c>
      <c r="J2252" s="246">
        <f>SUM(J2253:J2253)</f>
        <v>0</v>
      </c>
      <c r="K2252" s="246">
        <f t="shared" si="236"/>
        <v>3000</v>
      </c>
    </row>
    <row r="2253" spans="1:11" ht="15" x14ac:dyDescent="0.2">
      <c r="A2253" s="215" t="s">
        <v>916</v>
      </c>
      <c r="B2253" s="213" t="s">
        <v>841</v>
      </c>
      <c r="C2253" s="217">
        <v>51</v>
      </c>
      <c r="D2253" s="215" t="s">
        <v>25</v>
      </c>
      <c r="E2253" s="219">
        <v>3132</v>
      </c>
      <c r="F2253" s="229" t="s">
        <v>280</v>
      </c>
      <c r="G2253" s="220"/>
      <c r="H2253" s="222">
        <v>3000</v>
      </c>
      <c r="I2253" s="222"/>
      <c r="J2253" s="222"/>
      <c r="K2253" s="222">
        <f t="shared" si="236"/>
        <v>3000</v>
      </c>
    </row>
    <row r="2254" spans="1:11" x14ac:dyDescent="0.2">
      <c r="A2254" s="353" t="s">
        <v>916</v>
      </c>
      <c r="B2254" s="299" t="s">
        <v>841</v>
      </c>
      <c r="C2254" s="282">
        <v>51</v>
      </c>
      <c r="D2254" s="282"/>
      <c r="E2254" s="283">
        <v>32</v>
      </c>
      <c r="F2254" s="284"/>
      <c r="G2254" s="285"/>
      <c r="H2254" s="286">
        <f>+H2255</f>
        <v>1000</v>
      </c>
      <c r="I2254" s="286">
        <f>+I2255</f>
        <v>0</v>
      </c>
      <c r="J2254" s="286">
        <f>+J2255</f>
        <v>0</v>
      </c>
      <c r="K2254" s="286">
        <f t="shared" si="236"/>
        <v>1000</v>
      </c>
    </row>
    <row r="2255" spans="1:11" x14ac:dyDescent="0.2">
      <c r="A2255" s="321" t="s">
        <v>916</v>
      </c>
      <c r="B2255" s="325" t="s">
        <v>841</v>
      </c>
      <c r="C2255" s="326">
        <v>51</v>
      </c>
      <c r="D2255" s="321"/>
      <c r="E2255" s="187">
        <v>321</v>
      </c>
      <c r="F2255" s="230"/>
      <c r="G2255" s="220"/>
      <c r="H2255" s="200">
        <f>H2256</f>
        <v>1000</v>
      </c>
      <c r="I2255" s="200">
        <f>I2256</f>
        <v>0</v>
      </c>
      <c r="J2255" s="200">
        <f>J2256</f>
        <v>0</v>
      </c>
      <c r="K2255" s="200">
        <f t="shared" si="236"/>
        <v>1000</v>
      </c>
    </row>
    <row r="2256" spans="1:11" ht="30" x14ac:dyDescent="0.2">
      <c r="A2256" s="215" t="s">
        <v>916</v>
      </c>
      <c r="B2256" s="213" t="s">
        <v>841</v>
      </c>
      <c r="C2256" s="217">
        <v>51</v>
      </c>
      <c r="D2256" s="215" t="s">
        <v>25</v>
      </c>
      <c r="E2256" s="219">
        <v>3212</v>
      </c>
      <c r="F2256" s="229" t="s">
        <v>111</v>
      </c>
      <c r="G2256" s="220"/>
      <c r="H2256" s="244">
        <v>1000</v>
      </c>
      <c r="I2256" s="244"/>
      <c r="J2256" s="244"/>
      <c r="K2256" s="244">
        <f t="shared" si="236"/>
        <v>1000</v>
      </c>
    </row>
    <row r="2257" spans="1:11" x14ac:dyDescent="0.2">
      <c r="A2257" s="353" t="s">
        <v>916</v>
      </c>
      <c r="B2257" s="299" t="s">
        <v>841</v>
      </c>
      <c r="C2257" s="282">
        <v>51</v>
      </c>
      <c r="D2257" s="282"/>
      <c r="E2257" s="283">
        <v>42</v>
      </c>
      <c r="F2257" s="284"/>
      <c r="G2257" s="285"/>
      <c r="H2257" s="286">
        <f t="shared" ref="H2257:J2258" si="237">H2258</f>
        <v>50000</v>
      </c>
      <c r="I2257" s="286">
        <f t="shared" si="237"/>
        <v>0</v>
      </c>
      <c r="J2257" s="286">
        <f t="shared" si="237"/>
        <v>0</v>
      </c>
      <c r="K2257" s="286">
        <f t="shared" si="236"/>
        <v>50000</v>
      </c>
    </row>
    <row r="2258" spans="1:11" x14ac:dyDescent="0.2">
      <c r="A2258" s="321" t="s">
        <v>916</v>
      </c>
      <c r="B2258" s="325" t="s">
        <v>841</v>
      </c>
      <c r="C2258" s="154">
        <v>51</v>
      </c>
      <c r="D2258" s="155"/>
      <c r="E2258" s="156">
        <v>421</v>
      </c>
      <c r="F2258" s="225"/>
      <c r="G2258" s="157"/>
      <c r="H2258" s="242">
        <f t="shared" si="237"/>
        <v>50000</v>
      </c>
      <c r="I2258" s="242">
        <f t="shared" si="237"/>
        <v>0</v>
      </c>
      <c r="J2258" s="242">
        <f t="shared" si="237"/>
        <v>0</v>
      </c>
      <c r="K2258" s="242">
        <f t="shared" si="236"/>
        <v>50000</v>
      </c>
    </row>
    <row r="2259" spans="1:11" ht="15" x14ac:dyDescent="0.2">
      <c r="A2259" s="215" t="s">
        <v>916</v>
      </c>
      <c r="B2259" s="213" t="s">
        <v>841</v>
      </c>
      <c r="C2259" s="217">
        <v>51</v>
      </c>
      <c r="D2259" s="215" t="s">
        <v>25</v>
      </c>
      <c r="E2259" s="219">
        <v>4214</v>
      </c>
      <c r="F2259" s="229" t="s">
        <v>154</v>
      </c>
      <c r="G2259" s="220"/>
      <c r="H2259" s="244">
        <v>50000</v>
      </c>
      <c r="I2259" s="244"/>
      <c r="J2259" s="244"/>
      <c r="K2259" s="244">
        <f t="shared" si="236"/>
        <v>50000</v>
      </c>
    </row>
    <row r="2260" spans="1:11" x14ac:dyDescent="0.2">
      <c r="A2260" s="353" t="s">
        <v>916</v>
      </c>
      <c r="B2260" s="299" t="s">
        <v>841</v>
      </c>
      <c r="C2260" s="282">
        <v>559</v>
      </c>
      <c r="D2260" s="282"/>
      <c r="E2260" s="283">
        <v>31</v>
      </c>
      <c r="F2260" s="284"/>
      <c r="G2260" s="285"/>
      <c r="H2260" s="286">
        <f>+H2261+H2263+H2265</f>
        <v>21700</v>
      </c>
      <c r="I2260" s="286">
        <f>+I2261+I2263+I2265</f>
        <v>0</v>
      </c>
      <c r="J2260" s="286">
        <f>+J2261+J2263+J2265</f>
        <v>0</v>
      </c>
      <c r="K2260" s="286">
        <f t="shared" si="236"/>
        <v>21700</v>
      </c>
    </row>
    <row r="2261" spans="1:11" x14ac:dyDescent="0.2">
      <c r="A2261" s="321" t="s">
        <v>916</v>
      </c>
      <c r="B2261" s="325" t="s">
        <v>841</v>
      </c>
      <c r="C2261" s="326">
        <v>559</v>
      </c>
      <c r="D2261" s="321"/>
      <c r="E2261" s="187">
        <v>311</v>
      </c>
      <c r="F2261" s="230"/>
      <c r="G2261" s="220"/>
      <c r="H2261" s="200">
        <f>+H2262</f>
        <v>17000</v>
      </c>
      <c r="I2261" s="200">
        <f>+I2262</f>
        <v>0</v>
      </c>
      <c r="J2261" s="200">
        <f>+J2262</f>
        <v>0</v>
      </c>
      <c r="K2261" s="200">
        <f t="shared" si="236"/>
        <v>17000</v>
      </c>
    </row>
    <row r="2262" spans="1:11" ht="15" x14ac:dyDescent="0.2">
      <c r="A2262" s="215" t="s">
        <v>916</v>
      </c>
      <c r="B2262" s="213" t="s">
        <v>841</v>
      </c>
      <c r="C2262" s="214">
        <v>559</v>
      </c>
      <c r="D2262" s="215" t="s">
        <v>25</v>
      </c>
      <c r="E2262" s="188">
        <v>3111</v>
      </c>
      <c r="F2262" s="228" t="s">
        <v>19</v>
      </c>
      <c r="G2262" s="220"/>
      <c r="H2262" s="244">
        <v>17000</v>
      </c>
      <c r="I2262" s="244"/>
      <c r="J2262" s="244"/>
      <c r="K2262" s="244">
        <f t="shared" si="236"/>
        <v>17000</v>
      </c>
    </row>
    <row r="2263" spans="1:11" x14ac:dyDescent="0.2">
      <c r="A2263" s="321" t="s">
        <v>916</v>
      </c>
      <c r="B2263" s="325" t="s">
        <v>841</v>
      </c>
      <c r="C2263" s="326">
        <v>559</v>
      </c>
      <c r="D2263" s="321"/>
      <c r="E2263" s="187">
        <v>312</v>
      </c>
      <c r="F2263" s="230"/>
      <c r="G2263" s="220"/>
      <c r="H2263" s="200">
        <f>+H2264</f>
        <v>1700</v>
      </c>
      <c r="I2263" s="200">
        <f>+I2264</f>
        <v>0</v>
      </c>
      <c r="J2263" s="200">
        <f>+J2264</f>
        <v>0</v>
      </c>
      <c r="K2263" s="200">
        <f t="shared" si="236"/>
        <v>1700</v>
      </c>
    </row>
    <row r="2264" spans="1:11" ht="15" x14ac:dyDescent="0.2">
      <c r="A2264" s="215" t="s">
        <v>916</v>
      </c>
      <c r="B2264" s="213" t="s">
        <v>841</v>
      </c>
      <c r="C2264" s="217">
        <v>559</v>
      </c>
      <c r="D2264" s="215" t="s">
        <v>25</v>
      </c>
      <c r="E2264" s="219">
        <v>3121</v>
      </c>
      <c r="F2264" s="229" t="s">
        <v>22</v>
      </c>
      <c r="G2264" s="220"/>
      <c r="H2264" s="244">
        <v>1700</v>
      </c>
      <c r="I2264" s="244"/>
      <c r="J2264" s="244"/>
      <c r="K2264" s="244">
        <f t="shared" si="236"/>
        <v>1700</v>
      </c>
    </row>
    <row r="2265" spans="1:11" x14ac:dyDescent="0.2">
      <c r="A2265" s="321" t="s">
        <v>916</v>
      </c>
      <c r="B2265" s="325" t="s">
        <v>841</v>
      </c>
      <c r="C2265" s="326">
        <v>559</v>
      </c>
      <c r="D2265" s="321"/>
      <c r="E2265" s="187">
        <v>313</v>
      </c>
      <c r="F2265" s="230"/>
      <c r="G2265" s="220"/>
      <c r="H2265" s="200">
        <f>+H2266</f>
        <v>3000</v>
      </c>
      <c r="I2265" s="200">
        <f>+I2266</f>
        <v>0</v>
      </c>
      <c r="J2265" s="200">
        <f>+J2266</f>
        <v>0</v>
      </c>
      <c r="K2265" s="200">
        <f t="shared" si="236"/>
        <v>3000</v>
      </c>
    </row>
    <row r="2266" spans="1:11" ht="15" x14ac:dyDescent="0.2">
      <c r="A2266" s="215" t="s">
        <v>916</v>
      </c>
      <c r="B2266" s="213" t="s">
        <v>841</v>
      </c>
      <c r="C2266" s="217">
        <v>559</v>
      </c>
      <c r="D2266" s="215" t="s">
        <v>25</v>
      </c>
      <c r="E2266" s="219">
        <v>3132</v>
      </c>
      <c r="F2266" s="229" t="s">
        <v>280</v>
      </c>
      <c r="G2266" s="220"/>
      <c r="H2266" s="244">
        <v>3000</v>
      </c>
      <c r="I2266" s="244"/>
      <c r="J2266" s="244"/>
      <c r="K2266" s="244">
        <f t="shared" si="236"/>
        <v>3000</v>
      </c>
    </row>
    <row r="2267" spans="1:11" x14ac:dyDescent="0.2">
      <c r="A2267" s="353" t="s">
        <v>916</v>
      </c>
      <c r="B2267" s="299" t="s">
        <v>841</v>
      </c>
      <c r="C2267" s="282">
        <v>559</v>
      </c>
      <c r="D2267" s="282"/>
      <c r="E2267" s="283">
        <v>32</v>
      </c>
      <c r="F2267" s="346"/>
      <c r="G2267" s="347"/>
      <c r="H2267" s="286">
        <f>+H2268+H2270</f>
        <v>31940</v>
      </c>
      <c r="I2267" s="286">
        <f>+I2268+I2270</f>
        <v>0</v>
      </c>
      <c r="J2267" s="286">
        <f>+J2268+J2270</f>
        <v>0</v>
      </c>
      <c r="K2267" s="286">
        <f t="shared" si="236"/>
        <v>31940</v>
      </c>
    </row>
    <row r="2268" spans="1:11" x14ac:dyDescent="0.2">
      <c r="A2268" s="321" t="s">
        <v>916</v>
      </c>
      <c r="B2268" s="325" t="s">
        <v>841</v>
      </c>
      <c r="C2268" s="326">
        <v>559</v>
      </c>
      <c r="D2268" s="321"/>
      <c r="E2268" s="187">
        <v>321</v>
      </c>
      <c r="F2268" s="230"/>
      <c r="G2268" s="220"/>
      <c r="H2268" s="200">
        <f>+SUM(H2269:H2269)</f>
        <v>200</v>
      </c>
      <c r="I2268" s="200">
        <f>+SUM(I2269:I2269)</f>
        <v>0</v>
      </c>
      <c r="J2268" s="200">
        <f>+SUM(J2269:J2269)</f>
        <v>0</v>
      </c>
      <c r="K2268" s="200">
        <f t="shared" si="236"/>
        <v>200</v>
      </c>
    </row>
    <row r="2269" spans="1:11" ht="30" x14ac:dyDescent="0.2">
      <c r="A2269" s="215" t="s">
        <v>916</v>
      </c>
      <c r="B2269" s="213" t="s">
        <v>841</v>
      </c>
      <c r="C2269" s="217">
        <v>559</v>
      </c>
      <c r="D2269" s="215" t="s">
        <v>25</v>
      </c>
      <c r="E2269" s="219">
        <v>3212</v>
      </c>
      <c r="F2269" s="229" t="s">
        <v>111</v>
      </c>
      <c r="G2269" s="164"/>
      <c r="H2269" s="244">
        <v>200</v>
      </c>
      <c r="I2269" s="244"/>
      <c r="J2269" s="244"/>
      <c r="K2269" s="244">
        <f t="shared" si="236"/>
        <v>200</v>
      </c>
    </row>
    <row r="2270" spans="1:11" x14ac:dyDescent="0.2">
      <c r="A2270" s="321" t="s">
        <v>916</v>
      </c>
      <c r="B2270" s="325" t="s">
        <v>841</v>
      </c>
      <c r="C2270" s="326">
        <v>559</v>
      </c>
      <c r="D2270" s="321"/>
      <c r="E2270" s="187">
        <v>323</v>
      </c>
      <c r="F2270" s="230"/>
      <c r="G2270" s="220"/>
      <c r="H2270" s="200">
        <f>+SUM(H2271:H2273)</f>
        <v>31740</v>
      </c>
      <c r="I2270" s="200">
        <f>+SUM(I2271:I2273)</f>
        <v>0</v>
      </c>
      <c r="J2270" s="200">
        <f>+SUM(J2271:J2273)</f>
        <v>0</v>
      </c>
      <c r="K2270" s="200">
        <f t="shared" si="236"/>
        <v>31740</v>
      </c>
    </row>
    <row r="2271" spans="1:11" ht="15" x14ac:dyDescent="0.2">
      <c r="A2271" s="215" t="s">
        <v>916</v>
      </c>
      <c r="B2271" s="213" t="s">
        <v>841</v>
      </c>
      <c r="C2271" s="217">
        <v>559</v>
      </c>
      <c r="D2271" s="215" t="s">
        <v>25</v>
      </c>
      <c r="E2271" s="219">
        <v>3233</v>
      </c>
      <c r="F2271" s="229" t="s">
        <v>119</v>
      </c>
      <c r="G2271" s="220"/>
      <c r="H2271" s="244">
        <v>7500</v>
      </c>
      <c r="I2271" s="244"/>
      <c r="J2271" s="244"/>
      <c r="K2271" s="244">
        <f t="shared" si="236"/>
        <v>7500</v>
      </c>
    </row>
    <row r="2272" spans="1:11" ht="15" x14ac:dyDescent="0.2">
      <c r="A2272" s="215" t="s">
        <v>916</v>
      </c>
      <c r="B2272" s="213" t="s">
        <v>841</v>
      </c>
      <c r="C2272" s="217">
        <v>559</v>
      </c>
      <c r="D2272" s="215" t="s">
        <v>25</v>
      </c>
      <c r="E2272" s="219">
        <v>3237</v>
      </c>
      <c r="F2272" s="229" t="s">
        <v>36</v>
      </c>
      <c r="G2272" s="220"/>
      <c r="H2272" s="244">
        <v>24000</v>
      </c>
      <c r="I2272" s="244"/>
      <c r="J2272" s="244"/>
      <c r="K2272" s="244">
        <f t="shared" si="236"/>
        <v>24000</v>
      </c>
    </row>
    <row r="2273" spans="1:11" x14ac:dyDescent="0.2">
      <c r="A2273" s="215" t="s">
        <v>916</v>
      </c>
      <c r="B2273" s="213" t="s">
        <v>841</v>
      </c>
      <c r="C2273" s="154">
        <v>559</v>
      </c>
      <c r="D2273" s="215" t="s">
        <v>25</v>
      </c>
      <c r="E2273" s="219">
        <v>3239</v>
      </c>
      <c r="F2273" s="229" t="s">
        <v>41</v>
      </c>
      <c r="G2273" s="220"/>
      <c r="H2273" s="244">
        <v>240</v>
      </c>
      <c r="I2273" s="244"/>
      <c r="J2273" s="244"/>
      <c r="K2273" s="244">
        <f t="shared" si="236"/>
        <v>240</v>
      </c>
    </row>
    <row r="2274" spans="1:11" x14ac:dyDescent="0.2">
      <c r="A2274" s="353" t="s">
        <v>916</v>
      </c>
      <c r="B2274" s="299" t="s">
        <v>841</v>
      </c>
      <c r="C2274" s="282">
        <v>559</v>
      </c>
      <c r="D2274" s="282"/>
      <c r="E2274" s="283">
        <v>42</v>
      </c>
      <c r="F2274" s="284"/>
      <c r="G2274" s="285"/>
      <c r="H2274" s="286">
        <f t="shared" ref="H2274:J2275" si="238">H2275</f>
        <v>5000000</v>
      </c>
      <c r="I2274" s="286">
        <f t="shared" si="238"/>
        <v>0</v>
      </c>
      <c r="J2274" s="286">
        <f t="shared" si="238"/>
        <v>0</v>
      </c>
      <c r="K2274" s="286">
        <f t="shared" si="236"/>
        <v>5000000</v>
      </c>
    </row>
    <row r="2275" spans="1:11" x14ac:dyDescent="0.2">
      <c r="A2275" s="321" t="s">
        <v>916</v>
      </c>
      <c r="B2275" s="325" t="s">
        <v>841</v>
      </c>
      <c r="C2275" s="154">
        <v>559</v>
      </c>
      <c r="D2275" s="155"/>
      <c r="E2275" s="156">
        <v>421</v>
      </c>
      <c r="F2275" s="225"/>
      <c r="G2275" s="157"/>
      <c r="H2275" s="242">
        <f t="shared" si="238"/>
        <v>5000000</v>
      </c>
      <c r="I2275" s="242">
        <f t="shared" si="238"/>
        <v>0</v>
      </c>
      <c r="J2275" s="242">
        <f t="shared" si="238"/>
        <v>0</v>
      </c>
      <c r="K2275" s="242">
        <f t="shared" si="236"/>
        <v>5000000</v>
      </c>
    </row>
    <row r="2276" spans="1:11" ht="15" x14ac:dyDescent="0.2">
      <c r="A2276" s="215" t="s">
        <v>916</v>
      </c>
      <c r="B2276" s="213" t="s">
        <v>841</v>
      </c>
      <c r="C2276" s="217">
        <v>559</v>
      </c>
      <c r="D2276" s="215" t="s">
        <v>25</v>
      </c>
      <c r="E2276" s="219">
        <v>4214</v>
      </c>
      <c r="F2276" s="229" t="s">
        <v>154</v>
      </c>
      <c r="G2276" s="220"/>
      <c r="H2276" s="244">
        <v>5000000</v>
      </c>
      <c r="I2276" s="244"/>
      <c r="J2276" s="244"/>
      <c r="K2276" s="244">
        <f t="shared" si="236"/>
        <v>5000000</v>
      </c>
    </row>
    <row r="2277" spans="1:11" x14ac:dyDescent="0.2">
      <c r="A2277" s="353" t="s">
        <v>916</v>
      </c>
      <c r="B2277" s="299" t="s">
        <v>841</v>
      </c>
      <c r="C2277" s="282">
        <v>81</v>
      </c>
      <c r="D2277" s="282"/>
      <c r="E2277" s="283">
        <v>42</v>
      </c>
      <c r="F2277" s="284"/>
      <c r="G2277" s="285"/>
      <c r="H2277" s="286">
        <f t="shared" ref="H2277:J2278" si="239">H2278</f>
        <v>20000000</v>
      </c>
      <c r="I2277" s="286">
        <f t="shared" si="239"/>
        <v>0</v>
      </c>
      <c r="J2277" s="286">
        <f t="shared" si="239"/>
        <v>0</v>
      </c>
      <c r="K2277" s="286">
        <f t="shared" si="236"/>
        <v>20000000</v>
      </c>
    </row>
    <row r="2278" spans="1:11" x14ac:dyDescent="0.2">
      <c r="A2278" s="321" t="s">
        <v>916</v>
      </c>
      <c r="B2278" s="325" t="s">
        <v>841</v>
      </c>
      <c r="C2278" s="154">
        <v>81</v>
      </c>
      <c r="D2278" s="155"/>
      <c r="E2278" s="156">
        <v>421</v>
      </c>
      <c r="F2278" s="225"/>
      <c r="G2278" s="157"/>
      <c r="H2278" s="242">
        <f t="shared" si="239"/>
        <v>20000000</v>
      </c>
      <c r="I2278" s="242">
        <f t="shared" si="239"/>
        <v>0</v>
      </c>
      <c r="J2278" s="242">
        <f t="shared" si="239"/>
        <v>0</v>
      </c>
      <c r="K2278" s="242">
        <f t="shared" si="236"/>
        <v>20000000</v>
      </c>
    </row>
    <row r="2279" spans="1:11" ht="15" x14ac:dyDescent="0.2">
      <c r="A2279" s="215" t="s">
        <v>916</v>
      </c>
      <c r="B2279" s="213" t="s">
        <v>841</v>
      </c>
      <c r="C2279" s="217">
        <v>81</v>
      </c>
      <c r="D2279" s="215" t="s">
        <v>25</v>
      </c>
      <c r="E2279" s="219">
        <v>4214</v>
      </c>
      <c r="F2279" s="229" t="s">
        <v>154</v>
      </c>
      <c r="G2279" s="220"/>
      <c r="H2279" s="244">
        <v>20000000</v>
      </c>
      <c r="I2279" s="244"/>
      <c r="J2279" s="244"/>
      <c r="K2279" s="244">
        <f t="shared" si="236"/>
        <v>20000000</v>
      </c>
    </row>
    <row r="2280" spans="1:11" ht="67.5" x14ac:dyDescent="0.2">
      <c r="A2280" s="354" t="s">
        <v>916</v>
      </c>
      <c r="B2280" s="293" t="s">
        <v>842</v>
      </c>
      <c r="C2280" s="293"/>
      <c r="D2280" s="293"/>
      <c r="E2280" s="294"/>
      <c r="F2280" s="296" t="s">
        <v>817</v>
      </c>
      <c r="G2280" s="297" t="s">
        <v>683</v>
      </c>
      <c r="H2280" s="298">
        <f>H2281+H2284+H2287+H2291+H2294+H2297</f>
        <v>4057500</v>
      </c>
      <c r="I2280" s="298">
        <f t="shared" ref="I2280:J2280" si="240">I2281+I2284+I2287+I2291+I2294+I2297</f>
        <v>600000</v>
      </c>
      <c r="J2280" s="298">
        <f t="shared" si="240"/>
        <v>600000</v>
      </c>
      <c r="K2280" s="298">
        <f t="shared" si="236"/>
        <v>4057500</v>
      </c>
    </row>
    <row r="2281" spans="1:11" x14ac:dyDescent="0.2">
      <c r="A2281" s="331" t="s">
        <v>916</v>
      </c>
      <c r="B2281" s="329" t="s">
        <v>842</v>
      </c>
      <c r="C2281" s="282">
        <v>12</v>
      </c>
      <c r="D2281" s="282"/>
      <c r="E2281" s="283">
        <v>32</v>
      </c>
      <c r="F2281" s="284"/>
      <c r="G2281" s="347"/>
      <c r="H2281" s="286">
        <f>H2282</f>
        <v>500</v>
      </c>
      <c r="I2281" s="286">
        <f>I2282</f>
        <v>0</v>
      </c>
      <c r="J2281" s="286">
        <f>J2282</f>
        <v>0</v>
      </c>
      <c r="K2281" s="286">
        <f t="shared" si="236"/>
        <v>500</v>
      </c>
    </row>
    <row r="2282" spans="1:11" x14ac:dyDescent="0.2">
      <c r="A2282" s="321" t="s">
        <v>916</v>
      </c>
      <c r="B2282" s="325" t="s">
        <v>842</v>
      </c>
      <c r="C2282" s="154">
        <v>12</v>
      </c>
      <c r="D2282" s="155"/>
      <c r="E2282" s="156">
        <v>323</v>
      </c>
      <c r="F2282" s="225"/>
      <c r="G2282" s="220"/>
      <c r="H2282" s="246">
        <f>SUM(H2283:H2283)</f>
        <v>500</v>
      </c>
      <c r="I2282" s="246">
        <f>SUM(I2283:I2283)</f>
        <v>0</v>
      </c>
      <c r="J2282" s="246">
        <f>SUM(J2283:J2283)</f>
        <v>0</v>
      </c>
      <c r="K2282" s="246">
        <f t="shared" si="236"/>
        <v>500</v>
      </c>
    </row>
    <row r="2283" spans="1:11" ht="15" x14ac:dyDescent="0.2">
      <c r="A2283" s="215" t="s">
        <v>916</v>
      </c>
      <c r="B2283" s="213" t="s">
        <v>842</v>
      </c>
      <c r="C2283" s="217">
        <v>12</v>
      </c>
      <c r="D2283" s="215" t="s">
        <v>25</v>
      </c>
      <c r="E2283" s="219">
        <v>3233</v>
      </c>
      <c r="F2283" s="229" t="s">
        <v>119</v>
      </c>
      <c r="G2283" s="220"/>
      <c r="H2283" s="341">
        <v>500</v>
      </c>
      <c r="I2283" s="341"/>
      <c r="J2283" s="341"/>
      <c r="K2283" s="341">
        <f t="shared" si="236"/>
        <v>500</v>
      </c>
    </row>
    <row r="2284" spans="1:11" x14ac:dyDescent="0.2">
      <c r="A2284" s="331" t="s">
        <v>916</v>
      </c>
      <c r="B2284" s="329" t="s">
        <v>842</v>
      </c>
      <c r="C2284" s="282">
        <v>12</v>
      </c>
      <c r="D2284" s="282"/>
      <c r="E2284" s="283">
        <v>42</v>
      </c>
      <c r="F2284" s="284"/>
      <c r="G2284" s="347"/>
      <c r="H2284" s="286">
        <f>H2285</f>
        <v>599500</v>
      </c>
      <c r="I2284" s="286">
        <f>I2285</f>
        <v>0</v>
      </c>
      <c r="J2284" s="286">
        <f>J2285</f>
        <v>0</v>
      </c>
      <c r="K2284" s="286">
        <f t="shared" si="236"/>
        <v>599500</v>
      </c>
    </row>
    <row r="2285" spans="1:11" x14ac:dyDescent="0.2">
      <c r="A2285" s="321" t="s">
        <v>916</v>
      </c>
      <c r="B2285" s="325" t="s">
        <v>842</v>
      </c>
      <c r="C2285" s="154">
        <v>12</v>
      </c>
      <c r="D2285" s="155"/>
      <c r="E2285" s="156">
        <v>426</v>
      </c>
      <c r="F2285" s="225"/>
      <c r="G2285" s="220"/>
      <c r="H2285" s="242">
        <f>+H2286</f>
        <v>599500</v>
      </c>
      <c r="I2285" s="242">
        <f>+I2286</f>
        <v>0</v>
      </c>
      <c r="J2285" s="242">
        <f>+J2286</f>
        <v>0</v>
      </c>
      <c r="K2285" s="242">
        <f t="shared" si="236"/>
        <v>599500</v>
      </c>
    </row>
    <row r="2286" spans="1:11" ht="15" x14ac:dyDescent="0.2">
      <c r="A2286" s="215" t="s">
        <v>916</v>
      </c>
      <c r="B2286" s="213" t="s">
        <v>842</v>
      </c>
      <c r="C2286" s="217">
        <v>12</v>
      </c>
      <c r="D2286" s="215" t="s">
        <v>25</v>
      </c>
      <c r="E2286" s="219">
        <v>4262</v>
      </c>
      <c r="F2286" s="229" t="s">
        <v>135</v>
      </c>
      <c r="G2286" s="220"/>
      <c r="H2286" s="244">
        <v>599500</v>
      </c>
      <c r="I2286" s="244"/>
      <c r="J2286" s="244"/>
      <c r="K2286" s="244">
        <f t="shared" si="236"/>
        <v>599500</v>
      </c>
    </row>
    <row r="2287" spans="1:11" x14ac:dyDescent="0.2">
      <c r="A2287" s="331" t="s">
        <v>916</v>
      </c>
      <c r="B2287" s="329" t="s">
        <v>842</v>
      </c>
      <c r="C2287" s="282">
        <v>43</v>
      </c>
      <c r="D2287" s="329"/>
      <c r="E2287" s="283">
        <v>32</v>
      </c>
      <c r="F2287" s="284"/>
      <c r="G2287" s="284"/>
      <c r="H2287" s="314">
        <f>H2288</f>
        <v>55000</v>
      </c>
      <c r="I2287" s="314">
        <f>I2288</f>
        <v>0</v>
      </c>
      <c r="J2287" s="314">
        <f>J2288</f>
        <v>0</v>
      </c>
      <c r="K2287" s="314">
        <f t="shared" si="236"/>
        <v>55000</v>
      </c>
    </row>
    <row r="2288" spans="1:11" x14ac:dyDescent="0.2">
      <c r="A2288" s="321" t="s">
        <v>916</v>
      </c>
      <c r="B2288" s="325" t="s">
        <v>842</v>
      </c>
      <c r="C2288" s="326">
        <v>43</v>
      </c>
      <c r="D2288" s="321"/>
      <c r="E2288" s="187">
        <v>323</v>
      </c>
      <c r="F2288" s="230"/>
      <c r="G2288" s="327"/>
      <c r="H2288" s="200">
        <f>SUM(H2289:H2290)</f>
        <v>55000</v>
      </c>
      <c r="I2288" s="200">
        <f>SUM(I2289:I2290)</f>
        <v>0</v>
      </c>
      <c r="J2288" s="200">
        <f>SUM(J2289:J2290)</f>
        <v>0</v>
      </c>
      <c r="K2288" s="200">
        <f t="shared" si="236"/>
        <v>55000</v>
      </c>
    </row>
    <row r="2289" spans="1:11" ht="15" x14ac:dyDescent="0.2">
      <c r="A2289" s="215" t="s">
        <v>916</v>
      </c>
      <c r="B2289" s="213" t="s">
        <v>842</v>
      </c>
      <c r="C2289" s="217">
        <v>43</v>
      </c>
      <c r="D2289" s="215" t="s">
        <v>25</v>
      </c>
      <c r="E2289" s="188">
        <v>3233</v>
      </c>
      <c r="F2289" s="228" t="s">
        <v>119</v>
      </c>
      <c r="H2289" s="330">
        <v>5000</v>
      </c>
      <c r="I2289" s="330"/>
      <c r="J2289" s="330"/>
      <c r="K2289" s="330">
        <f t="shared" si="236"/>
        <v>5000</v>
      </c>
    </row>
    <row r="2290" spans="1:11" ht="15" x14ac:dyDescent="0.2">
      <c r="A2290" s="215" t="s">
        <v>916</v>
      </c>
      <c r="B2290" s="213" t="s">
        <v>842</v>
      </c>
      <c r="C2290" s="217">
        <v>43</v>
      </c>
      <c r="D2290" s="215" t="s">
        <v>25</v>
      </c>
      <c r="E2290" s="188">
        <v>3237</v>
      </c>
      <c r="F2290" s="228" t="s">
        <v>36</v>
      </c>
      <c r="H2290" s="330">
        <v>50000</v>
      </c>
      <c r="I2290" s="330"/>
      <c r="J2290" s="330"/>
      <c r="K2290" s="330">
        <f t="shared" si="236"/>
        <v>50000</v>
      </c>
    </row>
    <row r="2291" spans="1:11" x14ac:dyDescent="0.2">
      <c r="A2291" s="331" t="s">
        <v>916</v>
      </c>
      <c r="B2291" s="329" t="s">
        <v>842</v>
      </c>
      <c r="C2291" s="282">
        <v>51</v>
      </c>
      <c r="D2291" s="282"/>
      <c r="E2291" s="283">
        <v>42</v>
      </c>
      <c r="F2291" s="284"/>
      <c r="G2291" s="285"/>
      <c r="H2291" s="286">
        <f>H2292</f>
        <v>300000</v>
      </c>
      <c r="I2291" s="286">
        <f>I2292</f>
        <v>0</v>
      </c>
      <c r="J2291" s="286">
        <f>J2292</f>
        <v>600000</v>
      </c>
      <c r="K2291" s="286">
        <f t="shared" si="236"/>
        <v>900000</v>
      </c>
    </row>
    <row r="2292" spans="1:11" x14ac:dyDescent="0.2">
      <c r="A2292" s="321" t="s">
        <v>916</v>
      </c>
      <c r="B2292" s="325" t="s">
        <v>842</v>
      </c>
      <c r="C2292" s="154">
        <v>51</v>
      </c>
      <c r="D2292" s="155"/>
      <c r="E2292" s="156">
        <v>426</v>
      </c>
      <c r="F2292" s="225"/>
      <c r="G2292" s="157"/>
      <c r="H2292" s="242">
        <f>+H2293</f>
        <v>300000</v>
      </c>
      <c r="I2292" s="242">
        <f>+I2293</f>
        <v>0</v>
      </c>
      <c r="J2292" s="242">
        <f>+J2293</f>
        <v>600000</v>
      </c>
      <c r="K2292" s="242">
        <f t="shared" si="236"/>
        <v>900000</v>
      </c>
    </row>
    <row r="2293" spans="1:11" ht="15" x14ac:dyDescent="0.2">
      <c r="A2293" s="215" t="s">
        <v>916</v>
      </c>
      <c r="B2293" s="213" t="s">
        <v>842</v>
      </c>
      <c r="C2293" s="217">
        <v>51</v>
      </c>
      <c r="D2293" s="215" t="s">
        <v>25</v>
      </c>
      <c r="E2293" s="219">
        <v>4262</v>
      </c>
      <c r="F2293" s="229" t="s">
        <v>135</v>
      </c>
      <c r="G2293" s="220"/>
      <c r="H2293" s="244">
        <v>300000</v>
      </c>
      <c r="I2293" s="244"/>
      <c r="J2293" s="244">
        <v>600000</v>
      </c>
      <c r="K2293" s="244">
        <f t="shared" si="236"/>
        <v>900000</v>
      </c>
    </row>
    <row r="2294" spans="1:11" x14ac:dyDescent="0.2">
      <c r="A2294" s="331" t="s">
        <v>916</v>
      </c>
      <c r="B2294" s="329" t="s">
        <v>842</v>
      </c>
      <c r="C2294" s="282">
        <v>559</v>
      </c>
      <c r="D2294" s="282"/>
      <c r="E2294" s="283">
        <v>32</v>
      </c>
      <c r="F2294" s="284"/>
      <c r="G2294" s="285"/>
      <c r="H2294" s="286">
        <f>H2295</f>
        <v>2500</v>
      </c>
      <c r="I2294" s="286">
        <f>I2295</f>
        <v>0</v>
      </c>
      <c r="J2294" s="286">
        <f>J2295</f>
        <v>0</v>
      </c>
      <c r="K2294" s="286">
        <f t="shared" si="236"/>
        <v>2500</v>
      </c>
    </row>
    <row r="2295" spans="1:11" x14ac:dyDescent="0.2">
      <c r="A2295" s="321" t="s">
        <v>916</v>
      </c>
      <c r="B2295" s="325" t="s">
        <v>842</v>
      </c>
      <c r="C2295" s="154">
        <v>559</v>
      </c>
      <c r="D2295" s="155"/>
      <c r="E2295" s="156">
        <v>323</v>
      </c>
      <c r="F2295" s="225"/>
      <c r="G2295" s="157"/>
      <c r="H2295" s="246">
        <f>SUM(H2296:H2296)</f>
        <v>2500</v>
      </c>
      <c r="I2295" s="246">
        <f>SUM(I2296:I2296)</f>
        <v>0</v>
      </c>
      <c r="J2295" s="246">
        <f>SUM(J2296:J2296)</f>
        <v>0</v>
      </c>
      <c r="K2295" s="246">
        <f t="shared" si="236"/>
        <v>2500</v>
      </c>
    </row>
    <row r="2296" spans="1:11" ht="15" x14ac:dyDescent="0.2">
      <c r="A2296" s="215" t="s">
        <v>916</v>
      </c>
      <c r="B2296" s="213" t="s">
        <v>842</v>
      </c>
      <c r="C2296" s="217">
        <v>559</v>
      </c>
      <c r="D2296" s="215" t="s">
        <v>25</v>
      </c>
      <c r="E2296" s="219">
        <v>3233</v>
      </c>
      <c r="F2296" s="229" t="s">
        <v>119</v>
      </c>
      <c r="G2296" s="344"/>
      <c r="H2296" s="341">
        <v>2500</v>
      </c>
      <c r="I2296" s="341"/>
      <c r="J2296" s="341"/>
      <c r="K2296" s="341">
        <f t="shared" si="236"/>
        <v>2500</v>
      </c>
    </row>
    <row r="2297" spans="1:11" x14ac:dyDescent="0.2">
      <c r="A2297" s="331" t="s">
        <v>916</v>
      </c>
      <c r="B2297" s="329" t="s">
        <v>842</v>
      </c>
      <c r="C2297" s="282">
        <v>559</v>
      </c>
      <c r="D2297" s="282"/>
      <c r="E2297" s="283">
        <v>42</v>
      </c>
      <c r="F2297" s="284"/>
      <c r="G2297" s="285"/>
      <c r="H2297" s="286">
        <f>H2298</f>
        <v>3100000</v>
      </c>
      <c r="I2297" s="286">
        <f>I2298</f>
        <v>600000</v>
      </c>
      <c r="J2297" s="286">
        <f>J2298</f>
        <v>0</v>
      </c>
      <c r="K2297" s="286">
        <f t="shared" si="236"/>
        <v>2500000</v>
      </c>
    </row>
    <row r="2298" spans="1:11" x14ac:dyDescent="0.2">
      <c r="A2298" s="321" t="s">
        <v>916</v>
      </c>
      <c r="B2298" s="325" t="s">
        <v>842</v>
      </c>
      <c r="C2298" s="154">
        <v>559</v>
      </c>
      <c r="D2298" s="155"/>
      <c r="E2298" s="156">
        <v>426</v>
      </c>
      <c r="F2298" s="225"/>
      <c r="G2298" s="157"/>
      <c r="H2298" s="242">
        <f>+H2299</f>
        <v>3100000</v>
      </c>
      <c r="I2298" s="242">
        <f>+I2299</f>
        <v>600000</v>
      </c>
      <c r="J2298" s="242">
        <f>+J2299</f>
        <v>0</v>
      </c>
      <c r="K2298" s="242">
        <f t="shared" si="236"/>
        <v>2500000</v>
      </c>
    </row>
    <row r="2299" spans="1:11" ht="15" x14ac:dyDescent="0.2">
      <c r="A2299" s="215" t="s">
        <v>916</v>
      </c>
      <c r="B2299" s="213" t="s">
        <v>842</v>
      </c>
      <c r="C2299" s="217">
        <v>559</v>
      </c>
      <c r="D2299" s="215" t="s">
        <v>25</v>
      </c>
      <c r="E2299" s="219">
        <v>4262</v>
      </c>
      <c r="F2299" s="229" t="s">
        <v>135</v>
      </c>
      <c r="G2299" s="220"/>
      <c r="H2299" s="244">
        <v>3100000</v>
      </c>
      <c r="I2299" s="244">
        <v>600000</v>
      </c>
      <c r="J2299" s="244"/>
      <c r="K2299" s="244">
        <f t="shared" si="236"/>
        <v>2500000</v>
      </c>
    </row>
    <row r="2300" spans="1:11" ht="67.5" x14ac:dyDescent="0.2">
      <c r="A2300" s="354" t="s">
        <v>916</v>
      </c>
      <c r="B2300" s="293" t="s">
        <v>843</v>
      </c>
      <c r="C2300" s="293"/>
      <c r="D2300" s="293"/>
      <c r="E2300" s="294"/>
      <c r="F2300" s="296" t="s">
        <v>818</v>
      </c>
      <c r="G2300" s="297" t="s">
        <v>683</v>
      </c>
      <c r="H2300" s="298">
        <f>+H2301+H2308+H2315+H2322+H2329</f>
        <v>64861200</v>
      </c>
      <c r="I2300" s="298">
        <f>+I2301+I2308+I2315+I2322+I2329</f>
        <v>0</v>
      </c>
      <c r="J2300" s="298">
        <f>+J2301+J2308+J2315+J2322+J2329</f>
        <v>0</v>
      </c>
      <c r="K2300" s="298">
        <f t="shared" si="236"/>
        <v>64861200</v>
      </c>
    </row>
    <row r="2301" spans="1:11" x14ac:dyDescent="0.2">
      <c r="A2301" s="331" t="s">
        <v>916</v>
      </c>
      <c r="B2301" s="329" t="s">
        <v>843</v>
      </c>
      <c r="C2301" s="282">
        <v>43</v>
      </c>
      <c r="D2301" s="329"/>
      <c r="E2301" s="283">
        <v>31</v>
      </c>
      <c r="F2301" s="284"/>
      <c r="G2301" s="284"/>
      <c r="H2301" s="314">
        <f>H2302+H2304+H2306</f>
        <v>34500</v>
      </c>
      <c r="I2301" s="314">
        <f>I2302+I2304+I2306</f>
        <v>0</v>
      </c>
      <c r="J2301" s="314">
        <f>J2302+J2304+J2306</f>
        <v>0</v>
      </c>
      <c r="K2301" s="314">
        <f t="shared" si="236"/>
        <v>34500</v>
      </c>
    </row>
    <row r="2302" spans="1:11" x14ac:dyDescent="0.2">
      <c r="A2302" s="321" t="s">
        <v>916</v>
      </c>
      <c r="B2302" s="325" t="s">
        <v>843</v>
      </c>
      <c r="C2302" s="326">
        <v>43</v>
      </c>
      <c r="D2302" s="321"/>
      <c r="E2302" s="187">
        <v>311</v>
      </c>
      <c r="F2302" s="230"/>
      <c r="G2302" s="327"/>
      <c r="H2302" s="200">
        <f>H2303</f>
        <v>27000</v>
      </c>
      <c r="I2302" s="200">
        <f>I2303</f>
        <v>0</v>
      </c>
      <c r="J2302" s="200">
        <f>J2303</f>
        <v>0</v>
      </c>
      <c r="K2302" s="200">
        <f t="shared" si="236"/>
        <v>27000</v>
      </c>
    </row>
    <row r="2303" spans="1:11" ht="15" x14ac:dyDescent="0.2">
      <c r="A2303" s="215" t="s">
        <v>916</v>
      </c>
      <c r="B2303" s="213" t="s">
        <v>843</v>
      </c>
      <c r="C2303" s="214">
        <v>43</v>
      </c>
      <c r="D2303" s="215" t="s">
        <v>25</v>
      </c>
      <c r="E2303" s="188">
        <v>3111</v>
      </c>
      <c r="F2303" s="228" t="s">
        <v>19</v>
      </c>
      <c r="H2303" s="330">
        <v>27000</v>
      </c>
      <c r="I2303" s="330"/>
      <c r="J2303" s="330"/>
      <c r="K2303" s="330">
        <f t="shared" si="236"/>
        <v>27000</v>
      </c>
    </row>
    <row r="2304" spans="1:11" x14ac:dyDescent="0.2">
      <c r="A2304" s="321" t="s">
        <v>916</v>
      </c>
      <c r="B2304" s="325" t="s">
        <v>843</v>
      </c>
      <c r="C2304" s="154">
        <v>43</v>
      </c>
      <c r="D2304" s="155"/>
      <c r="E2304" s="156">
        <v>312</v>
      </c>
      <c r="F2304" s="225"/>
      <c r="G2304" s="157"/>
      <c r="H2304" s="246">
        <f>SUM(H2305)</f>
        <v>3000</v>
      </c>
      <c r="I2304" s="246">
        <f>SUM(I2305)</f>
        <v>0</v>
      </c>
      <c r="J2304" s="246">
        <f>SUM(J2305)</f>
        <v>0</v>
      </c>
      <c r="K2304" s="246">
        <f t="shared" si="236"/>
        <v>3000</v>
      </c>
    </row>
    <row r="2305" spans="1:11" ht="15" x14ac:dyDescent="0.2">
      <c r="A2305" s="215" t="s">
        <v>916</v>
      </c>
      <c r="B2305" s="213" t="s">
        <v>843</v>
      </c>
      <c r="C2305" s="217">
        <v>43</v>
      </c>
      <c r="D2305" s="215" t="s">
        <v>25</v>
      </c>
      <c r="E2305" s="219">
        <v>3121</v>
      </c>
      <c r="F2305" s="229" t="s">
        <v>22</v>
      </c>
      <c r="G2305" s="220"/>
      <c r="H2305" s="222">
        <v>3000</v>
      </c>
      <c r="I2305" s="222"/>
      <c r="J2305" s="222"/>
      <c r="K2305" s="222">
        <f t="shared" si="236"/>
        <v>3000</v>
      </c>
    </row>
    <row r="2306" spans="1:11" x14ac:dyDescent="0.2">
      <c r="A2306" s="321" t="s">
        <v>916</v>
      </c>
      <c r="B2306" s="325" t="s">
        <v>843</v>
      </c>
      <c r="C2306" s="154">
        <v>43</v>
      </c>
      <c r="D2306" s="155"/>
      <c r="E2306" s="156">
        <v>313</v>
      </c>
      <c r="F2306" s="225"/>
      <c r="G2306" s="157"/>
      <c r="H2306" s="246">
        <f>H2307</f>
        <v>4500</v>
      </c>
      <c r="I2306" s="246">
        <f>I2307</f>
        <v>0</v>
      </c>
      <c r="J2306" s="246">
        <f>J2307</f>
        <v>0</v>
      </c>
      <c r="K2306" s="246">
        <f t="shared" si="236"/>
        <v>4500</v>
      </c>
    </row>
    <row r="2307" spans="1:11" ht="15" x14ac:dyDescent="0.2">
      <c r="A2307" s="215" t="s">
        <v>916</v>
      </c>
      <c r="B2307" s="213" t="s">
        <v>843</v>
      </c>
      <c r="C2307" s="217">
        <v>43</v>
      </c>
      <c r="D2307" s="215" t="s">
        <v>25</v>
      </c>
      <c r="E2307" s="219">
        <v>3132</v>
      </c>
      <c r="F2307" s="229" t="s">
        <v>280</v>
      </c>
      <c r="G2307" s="220"/>
      <c r="H2307" s="222">
        <v>4500</v>
      </c>
      <c r="I2307" s="222"/>
      <c r="J2307" s="222"/>
      <c r="K2307" s="222">
        <f t="shared" si="236"/>
        <v>4500</v>
      </c>
    </row>
    <row r="2308" spans="1:11" x14ac:dyDescent="0.2">
      <c r="A2308" s="353" t="s">
        <v>916</v>
      </c>
      <c r="B2308" s="299" t="s">
        <v>843</v>
      </c>
      <c r="C2308" s="282">
        <v>43</v>
      </c>
      <c r="D2308" s="282"/>
      <c r="E2308" s="283">
        <v>32</v>
      </c>
      <c r="F2308" s="284"/>
      <c r="G2308" s="285"/>
      <c r="H2308" s="286">
        <f>H2309+H2311</f>
        <v>95900</v>
      </c>
      <c r="I2308" s="286">
        <f>I2309+I2311</f>
        <v>0</v>
      </c>
      <c r="J2308" s="286">
        <f>J2309+J2311</f>
        <v>0</v>
      </c>
      <c r="K2308" s="286">
        <f t="shared" si="236"/>
        <v>95900</v>
      </c>
    </row>
    <row r="2309" spans="1:11" x14ac:dyDescent="0.2">
      <c r="A2309" s="321" t="s">
        <v>916</v>
      </c>
      <c r="B2309" s="325" t="s">
        <v>843</v>
      </c>
      <c r="C2309" s="154">
        <v>43</v>
      </c>
      <c r="D2309" s="155"/>
      <c r="E2309" s="156">
        <v>321</v>
      </c>
      <c r="F2309" s="225"/>
      <c r="G2309" s="157"/>
      <c r="H2309" s="246">
        <f>H2310</f>
        <v>100</v>
      </c>
      <c r="I2309" s="246">
        <f>I2310</f>
        <v>0</v>
      </c>
      <c r="J2309" s="246">
        <f>J2310</f>
        <v>0</v>
      </c>
      <c r="K2309" s="246">
        <f t="shared" si="236"/>
        <v>100</v>
      </c>
    </row>
    <row r="2310" spans="1:11" ht="30" x14ac:dyDescent="0.2">
      <c r="A2310" s="215" t="s">
        <v>916</v>
      </c>
      <c r="B2310" s="213" t="s">
        <v>843</v>
      </c>
      <c r="C2310" s="217">
        <v>43</v>
      </c>
      <c r="D2310" s="215" t="s">
        <v>25</v>
      </c>
      <c r="E2310" s="219">
        <v>3212</v>
      </c>
      <c r="F2310" s="229" t="s">
        <v>111</v>
      </c>
      <c r="G2310" s="220"/>
      <c r="H2310" s="222">
        <v>100</v>
      </c>
      <c r="I2310" s="222"/>
      <c r="J2310" s="222"/>
      <c r="K2310" s="222">
        <f t="shared" si="236"/>
        <v>100</v>
      </c>
    </row>
    <row r="2311" spans="1:11" x14ac:dyDescent="0.2">
      <c r="A2311" s="321" t="s">
        <v>916</v>
      </c>
      <c r="B2311" s="325" t="s">
        <v>843</v>
      </c>
      <c r="C2311" s="154">
        <v>43</v>
      </c>
      <c r="D2311" s="155"/>
      <c r="E2311" s="156">
        <v>323</v>
      </c>
      <c r="F2311" s="225"/>
      <c r="G2311" s="157"/>
      <c r="H2311" s="246">
        <f>SUM(H2312:H2314)</f>
        <v>95800</v>
      </c>
      <c r="I2311" s="246">
        <f>SUM(I2312:I2314)</f>
        <v>0</v>
      </c>
      <c r="J2311" s="246">
        <f>SUM(J2312:J2314)</f>
        <v>0</v>
      </c>
      <c r="K2311" s="246">
        <f t="shared" si="236"/>
        <v>95800</v>
      </c>
    </row>
    <row r="2312" spans="1:11" ht="15" x14ac:dyDescent="0.2">
      <c r="A2312" s="215" t="s">
        <v>916</v>
      </c>
      <c r="B2312" s="213" t="s">
        <v>843</v>
      </c>
      <c r="C2312" s="217">
        <v>43</v>
      </c>
      <c r="D2312" s="215" t="s">
        <v>25</v>
      </c>
      <c r="E2312" s="219">
        <v>3233</v>
      </c>
      <c r="F2312" s="229" t="s">
        <v>119</v>
      </c>
      <c r="G2312" s="344"/>
      <c r="H2312" s="341">
        <v>15000</v>
      </c>
      <c r="I2312" s="341"/>
      <c r="J2312" s="341"/>
      <c r="K2312" s="341">
        <f t="shared" si="236"/>
        <v>15000</v>
      </c>
    </row>
    <row r="2313" spans="1:11" ht="15" x14ac:dyDescent="0.2">
      <c r="A2313" s="215" t="s">
        <v>916</v>
      </c>
      <c r="B2313" s="213" t="s">
        <v>843</v>
      </c>
      <c r="C2313" s="217">
        <v>43</v>
      </c>
      <c r="D2313" s="215" t="s">
        <v>25</v>
      </c>
      <c r="E2313" s="219">
        <v>3237</v>
      </c>
      <c r="F2313" s="229" t="s">
        <v>36</v>
      </c>
      <c r="G2313" s="344"/>
      <c r="H2313" s="341">
        <v>80000</v>
      </c>
      <c r="I2313" s="341"/>
      <c r="J2313" s="341"/>
      <c r="K2313" s="341">
        <f t="shared" si="236"/>
        <v>80000</v>
      </c>
    </row>
    <row r="2314" spans="1:11" ht="15" x14ac:dyDescent="0.2">
      <c r="A2314" s="215" t="s">
        <v>916</v>
      </c>
      <c r="B2314" s="213" t="s">
        <v>843</v>
      </c>
      <c r="C2314" s="217">
        <v>43</v>
      </c>
      <c r="D2314" s="215" t="s">
        <v>25</v>
      </c>
      <c r="E2314" s="219">
        <v>3239</v>
      </c>
      <c r="F2314" s="229" t="s">
        <v>41</v>
      </c>
      <c r="G2314" s="344"/>
      <c r="H2314" s="244">
        <v>800</v>
      </c>
      <c r="I2314" s="244"/>
      <c r="J2314" s="244"/>
      <c r="K2314" s="244">
        <f t="shared" si="236"/>
        <v>800</v>
      </c>
    </row>
    <row r="2315" spans="1:11" x14ac:dyDescent="0.2">
      <c r="A2315" s="331" t="s">
        <v>916</v>
      </c>
      <c r="B2315" s="329" t="s">
        <v>843</v>
      </c>
      <c r="C2315" s="282">
        <v>51</v>
      </c>
      <c r="D2315" s="329"/>
      <c r="E2315" s="283">
        <v>31</v>
      </c>
      <c r="F2315" s="284"/>
      <c r="G2315" s="284"/>
      <c r="H2315" s="314">
        <f>H2316+H2318+H2320</f>
        <v>191000</v>
      </c>
      <c r="I2315" s="314">
        <f>I2316+I2318+I2320</f>
        <v>0</v>
      </c>
      <c r="J2315" s="314">
        <f>J2316+J2318+J2320</f>
        <v>0</v>
      </c>
      <c r="K2315" s="314">
        <f t="shared" ref="K2315:K2378" si="241">H2315-I2315+J2315</f>
        <v>191000</v>
      </c>
    </row>
    <row r="2316" spans="1:11" x14ac:dyDescent="0.2">
      <c r="A2316" s="321" t="s">
        <v>916</v>
      </c>
      <c r="B2316" s="325" t="s">
        <v>843</v>
      </c>
      <c r="C2316" s="326">
        <v>51</v>
      </c>
      <c r="D2316" s="321"/>
      <c r="E2316" s="187">
        <v>311</v>
      </c>
      <c r="F2316" s="230"/>
      <c r="G2316" s="327"/>
      <c r="H2316" s="200">
        <f>H2317</f>
        <v>150000</v>
      </c>
      <c r="I2316" s="200">
        <f>I2317</f>
        <v>0</v>
      </c>
      <c r="J2316" s="200">
        <f>J2317</f>
        <v>0</v>
      </c>
      <c r="K2316" s="200">
        <f t="shared" si="241"/>
        <v>150000</v>
      </c>
    </row>
    <row r="2317" spans="1:11" ht="15" x14ac:dyDescent="0.2">
      <c r="A2317" s="215" t="s">
        <v>916</v>
      </c>
      <c r="B2317" s="213" t="s">
        <v>843</v>
      </c>
      <c r="C2317" s="214">
        <v>51</v>
      </c>
      <c r="D2317" s="215" t="s">
        <v>25</v>
      </c>
      <c r="E2317" s="188">
        <v>3111</v>
      </c>
      <c r="F2317" s="228" t="s">
        <v>19</v>
      </c>
      <c r="H2317" s="330">
        <v>150000</v>
      </c>
      <c r="I2317" s="330"/>
      <c r="J2317" s="330"/>
      <c r="K2317" s="330">
        <f t="shared" si="241"/>
        <v>150000</v>
      </c>
    </row>
    <row r="2318" spans="1:11" x14ac:dyDescent="0.2">
      <c r="A2318" s="321" t="s">
        <v>916</v>
      </c>
      <c r="B2318" s="325" t="s">
        <v>843</v>
      </c>
      <c r="C2318" s="154">
        <v>51</v>
      </c>
      <c r="D2318" s="155"/>
      <c r="E2318" s="156">
        <v>312</v>
      </c>
      <c r="F2318" s="225"/>
      <c r="G2318" s="157"/>
      <c r="H2318" s="246">
        <f>SUM(H2319)</f>
        <v>16000</v>
      </c>
      <c r="I2318" s="246">
        <f>SUM(I2319)</f>
        <v>0</v>
      </c>
      <c r="J2318" s="246">
        <f>SUM(J2319)</f>
        <v>0</v>
      </c>
      <c r="K2318" s="246">
        <f t="shared" si="241"/>
        <v>16000</v>
      </c>
    </row>
    <row r="2319" spans="1:11" ht="15" x14ac:dyDescent="0.2">
      <c r="A2319" s="215" t="s">
        <v>916</v>
      </c>
      <c r="B2319" s="213" t="s">
        <v>843</v>
      </c>
      <c r="C2319" s="217">
        <v>51</v>
      </c>
      <c r="D2319" s="215" t="s">
        <v>25</v>
      </c>
      <c r="E2319" s="219">
        <v>3121</v>
      </c>
      <c r="F2319" s="229" t="s">
        <v>22</v>
      </c>
      <c r="G2319" s="220"/>
      <c r="H2319" s="222">
        <v>16000</v>
      </c>
      <c r="I2319" s="222"/>
      <c r="J2319" s="222"/>
      <c r="K2319" s="222">
        <f t="shared" si="241"/>
        <v>16000</v>
      </c>
    </row>
    <row r="2320" spans="1:11" x14ac:dyDescent="0.2">
      <c r="A2320" s="321" t="s">
        <v>916</v>
      </c>
      <c r="B2320" s="325" t="s">
        <v>843</v>
      </c>
      <c r="C2320" s="154">
        <v>51</v>
      </c>
      <c r="D2320" s="155"/>
      <c r="E2320" s="156">
        <v>313</v>
      </c>
      <c r="F2320" s="225"/>
      <c r="G2320" s="157"/>
      <c r="H2320" s="246">
        <f>H2321</f>
        <v>25000</v>
      </c>
      <c r="I2320" s="246">
        <f>I2321</f>
        <v>0</v>
      </c>
      <c r="J2320" s="246">
        <f>J2321</f>
        <v>0</v>
      </c>
      <c r="K2320" s="246">
        <f t="shared" si="241"/>
        <v>25000</v>
      </c>
    </row>
    <row r="2321" spans="1:11" ht="15" x14ac:dyDescent="0.2">
      <c r="A2321" s="215" t="s">
        <v>916</v>
      </c>
      <c r="B2321" s="213" t="s">
        <v>843</v>
      </c>
      <c r="C2321" s="217">
        <v>51</v>
      </c>
      <c r="D2321" s="215" t="s">
        <v>25</v>
      </c>
      <c r="E2321" s="219">
        <v>3132</v>
      </c>
      <c r="F2321" s="229" t="s">
        <v>280</v>
      </c>
      <c r="G2321" s="220"/>
      <c r="H2321" s="222">
        <v>25000</v>
      </c>
      <c r="I2321" s="222"/>
      <c r="J2321" s="222"/>
      <c r="K2321" s="222">
        <f t="shared" si="241"/>
        <v>25000</v>
      </c>
    </row>
    <row r="2322" spans="1:11" x14ac:dyDescent="0.2">
      <c r="A2322" s="353" t="s">
        <v>916</v>
      </c>
      <c r="B2322" s="299" t="s">
        <v>843</v>
      </c>
      <c r="C2322" s="282">
        <v>51</v>
      </c>
      <c r="D2322" s="282"/>
      <c r="E2322" s="283">
        <v>32</v>
      </c>
      <c r="F2322" s="284"/>
      <c r="G2322" s="285"/>
      <c r="H2322" s="286">
        <f>H2323+H2325</f>
        <v>539800</v>
      </c>
      <c r="I2322" s="286">
        <f>I2323+I2325</f>
        <v>0</v>
      </c>
      <c r="J2322" s="286">
        <f>J2323+J2325</f>
        <v>0</v>
      </c>
      <c r="K2322" s="286">
        <f t="shared" si="241"/>
        <v>539800</v>
      </c>
    </row>
    <row r="2323" spans="1:11" x14ac:dyDescent="0.2">
      <c r="A2323" s="321" t="s">
        <v>916</v>
      </c>
      <c r="B2323" s="325" t="s">
        <v>843</v>
      </c>
      <c r="C2323" s="154">
        <v>51</v>
      </c>
      <c r="D2323" s="155"/>
      <c r="E2323" s="156">
        <v>321</v>
      </c>
      <c r="F2323" s="225"/>
      <c r="G2323" s="157"/>
      <c r="H2323" s="246">
        <f>H2324</f>
        <v>300</v>
      </c>
      <c r="I2323" s="246">
        <f>I2324</f>
        <v>0</v>
      </c>
      <c r="J2323" s="246">
        <f>J2324</f>
        <v>0</v>
      </c>
      <c r="K2323" s="246">
        <f t="shared" si="241"/>
        <v>300</v>
      </c>
    </row>
    <row r="2324" spans="1:11" ht="30" x14ac:dyDescent="0.2">
      <c r="A2324" s="215" t="s">
        <v>916</v>
      </c>
      <c r="B2324" s="213" t="s">
        <v>843</v>
      </c>
      <c r="C2324" s="217">
        <v>51</v>
      </c>
      <c r="D2324" s="215" t="s">
        <v>25</v>
      </c>
      <c r="E2324" s="219">
        <v>3212</v>
      </c>
      <c r="F2324" s="229" t="s">
        <v>111</v>
      </c>
      <c r="G2324" s="220"/>
      <c r="H2324" s="222">
        <v>300</v>
      </c>
      <c r="I2324" s="222"/>
      <c r="J2324" s="222"/>
      <c r="K2324" s="222">
        <f t="shared" si="241"/>
        <v>300</v>
      </c>
    </row>
    <row r="2325" spans="1:11" x14ac:dyDescent="0.2">
      <c r="A2325" s="321" t="s">
        <v>916</v>
      </c>
      <c r="B2325" s="325" t="s">
        <v>843</v>
      </c>
      <c r="C2325" s="154">
        <v>51</v>
      </c>
      <c r="D2325" s="155"/>
      <c r="E2325" s="156">
        <v>323</v>
      </c>
      <c r="F2325" s="225"/>
      <c r="G2325" s="342"/>
      <c r="H2325" s="246">
        <f>SUM(H2326:H2328)</f>
        <v>539500</v>
      </c>
      <c r="I2325" s="246">
        <f>SUM(I2326:I2328)</f>
        <v>0</v>
      </c>
      <c r="J2325" s="246">
        <f>SUM(J2326:J2328)</f>
        <v>0</v>
      </c>
      <c r="K2325" s="246">
        <f t="shared" si="241"/>
        <v>539500</v>
      </c>
    </row>
    <row r="2326" spans="1:11" ht="15" x14ac:dyDescent="0.2">
      <c r="A2326" s="215" t="s">
        <v>916</v>
      </c>
      <c r="B2326" s="213" t="s">
        <v>843</v>
      </c>
      <c r="C2326" s="217">
        <v>51</v>
      </c>
      <c r="D2326" s="215" t="s">
        <v>25</v>
      </c>
      <c r="E2326" s="219">
        <v>3233</v>
      </c>
      <c r="F2326" s="229" t="s">
        <v>119</v>
      </c>
      <c r="G2326" s="344"/>
      <c r="H2326" s="341">
        <v>85000</v>
      </c>
      <c r="I2326" s="341"/>
      <c r="J2326" s="341"/>
      <c r="K2326" s="341">
        <f t="shared" si="241"/>
        <v>85000</v>
      </c>
    </row>
    <row r="2327" spans="1:11" ht="15" x14ac:dyDescent="0.2">
      <c r="A2327" s="215" t="s">
        <v>916</v>
      </c>
      <c r="B2327" s="213" t="s">
        <v>843</v>
      </c>
      <c r="C2327" s="217">
        <v>51</v>
      </c>
      <c r="D2327" s="215" t="s">
        <v>25</v>
      </c>
      <c r="E2327" s="219">
        <v>3237</v>
      </c>
      <c r="F2327" s="229" t="s">
        <v>36</v>
      </c>
      <c r="G2327" s="344"/>
      <c r="H2327" s="341">
        <v>450000</v>
      </c>
      <c r="I2327" s="341"/>
      <c r="J2327" s="341"/>
      <c r="K2327" s="341">
        <f t="shared" si="241"/>
        <v>450000</v>
      </c>
    </row>
    <row r="2328" spans="1:11" ht="15" x14ac:dyDescent="0.2">
      <c r="A2328" s="215" t="s">
        <v>916</v>
      </c>
      <c r="B2328" s="213" t="s">
        <v>843</v>
      </c>
      <c r="C2328" s="217">
        <v>51</v>
      </c>
      <c r="D2328" s="215" t="s">
        <v>25</v>
      </c>
      <c r="E2328" s="219">
        <v>3239</v>
      </c>
      <c r="F2328" s="229" t="s">
        <v>41</v>
      </c>
      <c r="G2328" s="344"/>
      <c r="H2328" s="244">
        <v>4500</v>
      </c>
      <c r="I2328" s="244"/>
      <c r="J2328" s="244"/>
      <c r="K2328" s="244">
        <f t="shared" si="241"/>
        <v>4500</v>
      </c>
    </row>
    <row r="2329" spans="1:11" x14ac:dyDescent="0.2">
      <c r="A2329" s="353" t="s">
        <v>916</v>
      </c>
      <c r="B2329" s="299" t="s">
        <v>843</v>
      </c>
      <c r="C2329" s="282">
        <v>51</v>
      </c>
      <c r="D2329" s="282"/>
      <c r="E2329" s="283">
        <v>38</v>
      </c>
      <c r="F2329" s="284"/>
      <c r="G2329" s="285"/>
      <c r="H2329" s="286">
        <f t="shared" ref="H2329:J2330" si="242">H2330</f>
        <v>64000000</v>
      </c>
      <c r="I2329" s="286">
        <f t="shared" si="242"/>
        <v>0</v>
      </c>
      <c r="J2329" s="286">
        <f t="shared" si="242"/>
        <v>0</v>
      </c>
      <c r="K2329" s="286">
        <f t="shared" si="241"/>
        <v>64000000</v>
      </c>
    </row>
    <row r="2330" spans="1:11" x14ac:dyDescent="0.2">
      <c r="A2330" s="321" t="s">
        <v>916</v>
      </c>
      <c r="B2330" s="325" t="s">
        <v>843</v>
      </c>
      <c r="C2330" s="154">
        <v>51</v>
      </c>
      <c r="D2330" s="155"/>
      <c r="E2330" s="156">
        <v>386</v>
      </c>
      <c r="F2330" s="225"/>
      <c r="G2330" s="157"/>
      <c r="H2330" s="242">
        <f t="shared" si="242"/>
        <v>64000000</v>
      </c>
      <c r="I2330" s="242">
        <f t="shared" si="242"/>
        <v>0</v>
      </c>
      <c r="J2330" s="242">
        <f t="shared" si="242"/>
        <v>0</v>
      </c>
      <c r="K2330" s="242">
        <f t="shared" si="241"/>
        <v>64000000</v>
      </c>
    </row>
    <row r="2331" spans="1:11" ht="15" x14ac:dyDescent="0.2">
      <c r="A2331" s="215" t="s">
        <v>916</v>
      </c>
      <c r="B2331" s="213" t="s">
        <v>843</v>
      </c>
      <c r="C2331" s="217">
        <v>51</v>
      </c>
      <c r="D2331" s="215" t="s">
        <v>25</v>
      </c>
      <c r="E2331" s="219">
        <v>3864</v>
      </c>
      <c r="F2331" s="229" t="s">
        <v>663</v>
      </c>
      <c r="G2331" s="220"/>
      <c r="H2331" s="244">
        <v>64000000</v>
      </c>
      <c r="I2331" s="244"/>
      <c r="J2331" s="244"/>
      <c r="K2331" s="244">
        <f t="shared" si="241"/>
        <v>64000000</v>
      </c>
    </row>
    <row r="2332" spans="1:11" ht="67.5" x14ac:dyDescent="0.2">
      <c r="A2332" s="354" t="s">
        <v>916</v>
      </c>
      <c r="B2332" s="293" t="s">
        <v>844</v>
      </c>
      <c r="C2332" s="293"/>
      <c r="D2332" s="293"/>
      <c r="E2332" s="294"/>
      <c r="F2332" s="296" t="s">
        <v>819</v>
      </c>
      <c r="G2332" s="297" t="s">
        <v>683</v>
      </c>
      <c r="H2332" s="298">
        <f>H2333+H2340+H2347+H2350+H2357</f>
        <v>18834950</v>
      </c>
      <c r="I2332" s="298">
        <f>I2333+I2340+I2347+I2350+I2357</f>
        <v>0</v>
      </c>
      <c r="J2332" s="298">
        <f>J2333+J2340+J2347+J2350+J2357</f>
        <v>50000</v>
      </c>
      <c r="K2332" s="298">
        <f t="shared" si="241"/>
        <v>18884950</v>
      </c>
    </row>
    <row r="2333" spans="1:11" x14ac:dyDescent="0.2">
      <c r="A2333" s="353" t="s">
        <v>916</v>
      </c>
      <c r="B2333" s="299" t="s">
        <v>844</v>
      </c>
      <c r="C2333" s="282">
        <v>43</v>
      </c>
      <c r="D2333" s="282"/>
      <c r="E2333" s="283">
        <v>31</v>
      </c>
      <c r="F2333" s="284"/>
      <c r="G2333" s="285"/>
      <c r="H2333" s="286">
        <f>H2334+H2336+H2338</f>
        <v>3150</v>
      </c>
      <c r="I2333" s="286">
        <f>I2334+I2336+I2338</f>
        <v>0</v>
      </c>
      <c r="J2333" s="286">
        <f>J2334+J2336+J2338</f>
        <v>0</v>
      </c>
      <c r="K2333" s="286">
        <f t="shared" si="241"/>
        <v>3150</v>
      </c>
    </row>
    <row r="2334" spans="1:11" x14ac:dyDescent="0.2">
      <c r="A2334" s="321" t="s">
        <v>916</v>
      </c>
      <c r="B2334" s="325" t="s">
        <v>844</v>
      </c>
      <c r="C2334" s="326">
        <v>43</v>
      </c>
      <c r="D2334" s="321"/>
      <c r="E2334" s="187">
        <v>311</v>
      </c>
      <c r="F2334" s="230"/>
      <c r="G2334" s="327"/>
      <c r="H2334" s="200">
        <f>H2335</f>
        <v>2500</v>
      </c>
      <c r="I2334" s="200">
        <f>I2335</f>
        <v>0</v>
      </c>
      <c r="J2334" s="200">
        <f>J2335</f>
        <v>0</v>
      </c>
      <c r="K2334" s="200">
        <f t="shared" si="241"/>
        <v>2500</v>
      </c>
    </row>
    <row r="2335" spans="1:11" ht="15" x14ac:dyDescent="0.2">
      <c r="A2335" s="215" t="s">
        <v>916</v>
      </c>
      <c r="B2335" s="213" t="s">
        <v>844</v>
      </c>
      <c r="C2335" s="214">
        <v>43</v>
      </c>
      <c r="D2335" s="215" t="s">
        <v>25</v>
      </c>
      <c r="E2335" s="188">
        <v>3111</v>
      </c>
      <c r="F2335" s="228" t="s">
        <v>19</v>
      </c>
      <c r="H2335" s="330">
        <v>2500</v>
      </c>
      <c r="I2335" s="330"/>
      <c r="J2335" s="330"/>
      <c r="K2335" s="330">
        <f t="shared" si="241"/>
        <v>2500</v>
      </c>
    </row>
    <row r="2336" spans="1:11" x14ac:dyDescent="0.2">
      <c r="A2336" s="321" t="s">
        <v>916</v>
      </c>
      <c r="B2336" s="325" t="s">
        <v>844</v>
      </c>
      <c r="C2336" s="154">
        <v>43</v>
      </c>
      <c r="D2336" s="155"/>
      <c r="E2336" s="156">
        <v>312</v>
      </c>
      <c r="F2336" s="225"/>
      <c r="G2336" s="157"/>
      <c r="H2336" s="246">
        <f>SUM(H2337)</f>
        <v>200</v>
      </c>
      <c r="I2336" s="246">
        <f>SUM(I2337)</f>
        <v>0</v>
      </c>
      <c r="J2336" s="246">
        <f>SUM(J2337)</f>
        <v>0</v>
      </c>
      <c r="K2336" s="246">
        <f t="shared" si="241"/>
        <v>200</v>
      </c>
    </row>
    <row r="2337" spans="1:11" ht="15" x14ac:dyDescent="0.2">
      <c r="A2337" s="215" t="s">
        <v>916</v>
      </c>
      <c r="B2337" s="213" t="s">
        <v>844</v>
      </c>
      <c r="C2337" s="217">
        <v>43</v>
      </c>
      <c r="D2337" s="215" t="s">
        <v>25</v>
      </c>
      <c r="E2337" s="219">
        <v>3121</v>
      </c>
      <c r="F2337" s="229" t="s">
        <v>22</v>
      </c>
      <c r="G2337" s="220"/>
      <c r="H2337" s="222">
        <v>200</v>
      </c>
      <c r="I2337" s="222"/>
      <c r="J2337" s="222"/>
      <c r="K2337" s="222">
        <f t="shared" si="241"/>
        <v>200</v>
      </c>
    </row>
    <row r="2338" spans="1:11" x14ac:dyDescent="0.2">
      <c r="A2338" s="321" t="s">
        <v>916</v>
      </c>
      <c r="B2338" s="325" t="s">
        <v>844</v>
      </c>
      <c r="C2338" s="154">
        <v>43</v>
      </c>
      <c r="D2338" s="155"/>
      <c r="E2338" s="156">
        <v>313</v>
      </c>
      <c r="F2338" s="225"/>
      <c r="G2338" s="157"/>
      <c r="H2338" s="246">
        <f>SUM(H2339:H2339)</f>
        <v>450</v>
      </c>
      <c r="I2338" s="246">
        <f>SUM(I2339:I2339)</f>
        <v>0</v>
      </c>
      <c r="J2338" s="246">
        <f>SUM(J2339:J2339)</f>
        <v>0</v>
      </c>
      <c r="K2338" s="246">
        <f t="shared" si="241"/>
        <v>450</v>
      </c>
    </row>
    <row r="2339" spans="1:11" ht="15" x14ac:dyDescent="0.2">
      <c r="A2339" s="215" t="s">
        <v>916</v>
      </c>
      <c r="B2339" s="213" t="s">
        <v>844</v>
      </c>
      <c r="C2339" s="217">
        <v>43</v>
      </c>
      <c r="D2339" s="215" t="s">
        <v>25</v>
      </c>
      <c r="E2339" s="219">
        <v>3132</v>
      </c>
      <c r="F2339" s="229" t="s">
        <v>280</v>
      </c>
      <c r="G2339" s="220"/>
      <c r="H2339" s="222">
        <v>450</v>
      </c>
      <c r="I2339" s="222"/>
      <c r="J2339" s="222"/>
      <c r="K2339" s="222">
        <f t="shared" si="241"/>
        <v>450</v>
      </c>
    </row>
    <row r="2340" spans="1:11" x14ac:dyDescent="0.2">
      <c r="A2340" s="353" t="s">
        <v>916</v>
      </c>
      <c r="B2340" s="299" t="s">
        <v>844</v>
      </c>
      <c r="C2340" s="282">
        <v>43</v>
      </c>
      <c r="D2340" s="282"/>
      <c r="E2340" s="283">
        <v>32</v>
      </c>
      <c r="F2340" s="284"/>
      <c r="G2340" s="285"/>
      <c r="H2340" s="286">
        <f>H2341+H2343</f>
        <v>10000</v>
      </c>
      <c r="I2340" s="286">
        <f>I2341+I2343</f>
        <v>0</v>
      </c>
      <c r="J2340" s="286">
        <f>J2341+J2343</f>
        <v>7500</v>
      </c>
      <c r="K2340" s="286">
        <f t="shared" si="241"/>
        <v>17500</v>
      </c>
    </row>
    <row r="2341" spans="1:11" x14ac:dyDescent="0.2">
      <c r="A2341" s="321" t="s">
        <v>916</v>
      </c>
      <c r="B2341" s="325" t="s">
        <v>844</v>
      </c>
      <c r="C2341" s="154">
        <v>43</v>
      </c>
      <c r="D2341" s="155"/>
      <c r="E2341" s="156">
        <v>321</v>
      </c>
      <c r="F2341" s="225"/>
      <c r="G2341" s="157"/>
      <c r="H2341" s="246">
        <f>H2342</f>
        <v>500</v>
      </c>
      <c r="I2341" s="246">
        <f>I2342</f>
        <v>0</v>
      </c>
      <c r="J2341" s="246">
        <f>J2342</f>
        <v>0</v>
      </c>
      <c r="K2341" s="246">
        <f t="shared" si="241"/>
        <v>500</v>
      </c>
    </row>
    <row r="2342" spans="1:11" ht="30" x14ac:dyDescent="0.2">
      <c r="A2342" s="215" t="s">
        <v>916</v>
      </c>
      <c r="B2342" s="213" t="s">
        <v>844</v>
      </c>
      <c r="C2342" s="217">
        <v>43</v>
      </c>
      <c r="D2342" s="215" t="s">
        <v>25</v>
      </c>
      <c r="E2342" s="219">
        <v>3212</v>
      </c>
      <c r="F2342" s="229" t="s">
        <v>111</v>
      </c>
      <c r="G2342" s="220"/>
      <c r="H2342" s="244">
        <v>500</v>
      </c>
      <c r="I2342" s="244"/>
      <c r="J2342" s="244"/>
      <c r="K2342" s="244">
        <f t="shared" si="241"/>
        <v>500</v>
      </c>
    </row>
    <row r="2343" spans="1:11" x14ac:dyDescent="0.2">
      <c r="A2343" s="321" t="s">
        <v>916</v>
      </c>
      <c r="B2343" s="325" t="s">
        <v>844</v>
      </c>
      <c r="C2343" s="154">
        <v>43</v>
      </c>
      <c r="D2343" s="155"/>
      <c r="E2343" s="156">
        <v>323</v>
      </c>
      <c r="F2343" s="225"/>
      <c r="G2343" s="157"/>
      <c r="H2343" s="246">
        <f>SUM(H2344:H2346)</f>
        <v>9500</v>
      </c>
      <c r="I2343" s="246">
        <f>SUM(I2344:I2346)</f>
        <v>0</v>
      </c>
      <c r="J2343" s="246">
        <f>SUM(J2344:J2346)</f>
        <v>7500</v>
      </c>
      <c r="K2343" s="246">
        <f t="shared" si="241"/>
        <v>17000</v>
      </c>
    </row>
    <row r="2344" spans="1:11" ht="15" x14ac:dyDescent="0.2">
      <c r="A2344" s="215" t="s">
        <v>916</v>
      </c>
      <c r="B2344" s="213" t="s">
        <v>844</v>
      </c>
      <c r="C2344" s="217">
        <v>43</v>
      </c>
      <c r="D2344" s="215" t="s">
        <v>25</v>
      </c>
      <c r="E2344" s="219">
        <v>3233</v>
      </c>
      <c r="F2344" s="229" t="s">
        <v>119</v>
      </c>
      <c r="G2344" s="344"/>
      <c r="H2344" s="341">
        <v>1000</v>
      </c>
      <c r="I2344" s="341"/>
      <c r="J2344" s="341"/>
      <c r="K2344" s="341">
        <f t="shared" si="241"/>
        <v>1000</v>
      </c>
    </row>
    <row r="2345" spans="1:11" ht="15" x14ac:dyDescent="0.2">
      <c r="A2345" s="215" t="s">
        <v>916</v>
      </c>
      <c r="B2345" s="213" t="s">
        <v>844</v>
      </c>
      <c r="C2345" s="217">
        <v>43</v>
      </c>
      <c r="D2345" s="215" t="s">
        <v>25</v>
      </c>
      <c r="E2345" s="219">
        <v>3237</v>
      </c>
      <c r="F2345" s="229" t="s">
        <v>36</v>
      </c>
      <c r="G2345" s="344"/>
      <c r="H2345" s="341">
        <v>7500</v>
      </c>
      <c r="I2345" s="341"/>
      <c r="J2345" s="341">
        <v>7500</v>
      </c>
      <c r="K2345" s="341">
        <f t="shared" si="241"/>
        <v>15000</v>
      </c>
    </row>
    <row r="2346" spans="1:11" ht="15" x14ac:dyDescent="0.2">
      <c r="A2346" s="215" t="s">
        <v>916</v>
      </c>
      <c r="B2346" s="213" t="s">
        <v>844</v>
      </c>
      <c r="C2346" s="217">
        <v>43</v>
      </c>
      <c r="D2346" s="215" t="s">
        <v>25</v>
      </c>
      <c r="E2346" s="219">
        <v>3239</v>
      </c>
      <c r="F2346" s="229" t="s">
        <v>41</v>
      </c>
      <c r="G2346" s="344"/>
      <c r="H2346" s="244">
        <v>1000</v>
      </c>
      <c r="I2346" s="244"/>
      <c r="J2346" s="244"/>
      <c r="K2346" s="244">
        <f t="shared" si="241"/>
        <v>1000</v>
      </c>
    </row>
    <row r="2347" spans="1:11" x14ac:dyDescent="0.2">
      <c r="A2347" s="353" t="s">
        <v>916</v>
      </c>
      <c r="B2347" s="299" t="s">
        <v>844</v>
      </c>
      <c r="C2347" s="282">
        <v>51</v>
      </c>
      <c r="D2347" s="282"/>
      <c r="E2347" s="283">
        <v>38</v>
      </c>
      <c r="F2347" s="284"/>
      <c r="G2347" s="285"/>
      <c r="H2347" s="286">
        <f t="shared" ref="H2347:J2348" si="243">H2348</f>
        <v>18750000</v>
      </c>
      <c r="I2347" s="286">
        <f t="shared" si="243"/>
        <v>0</v>
      </c>
      <c r="J2347" s="286">
        <f t="shared" si="243"/>
        <v>0</v>
      </c>
      <c r="K2347" s="286">
        <f t="shared" si="241"/>
        <v>18750000</v>
      </c>
    </row>
    <row r="2348" spans="1:11" x14ac:dyDescent="0.2">
      <c r="A2348" s="321" t="s">
        <v>916</v>
      </c>
      <c r="B2348" s="325" t="s">
        <v>844</v>
      </c>
      <c r="C2348" s="154">
        <v>51</v>
      </c>
      <c r="D2348" s="155"/>
      <c r="E2348" s="156">
        <v>386</v>
      </c>
      <c r="F2348" s="225"/>
      <c r="G2348" s="157"/>
      <c r="H2348" s="242">
        <f t="shared" si="243"/>
        <v>18750000</v>
      </c>
      <c r="I2348" s="242">
        <f t="shared" si="243"/>
        <v>0</v>
      </c>
      <c r="J2348" s="242">
        <f t="shared" si="243"/>
        <v>0</v>
      </c>
      <c r="K2348" s="242">
        <f t="shared" si="241"/>
        <v>18750000</v>
      </c>
    </row>
    <row r="2349" spans="1:11" ht="15" x14ac:dyDescent="0.2">
      <c r="A2349" s="215" t="s">
        <v>916</v>
      </c>
      <c r="B2349" s="213" t="s">
        <v>844</v>
      </c>
      <c r="C2349" s="217">
        <v>51</v>
      </c>
      <c r="D2349" s="215" t="s">
        <v>25</v>
      </c>
      <c r="E2349" s="219">
        <v>3864</v>
      </c>
      <c r="F2349" s="229" t="s">
        <v>663</v>
      </c>
      <c r="G2349" s="220"/>
      <c r="H2349" s="244">
        <v>18750000</v>
      </c>
      <c r="I2349" s="244"/>
      <c r="J2349" s="244"/>
      <c r="K2349" s="244">
        <f t="shared" si="241"/>
        <v>18750000</v>
      </c>
    </row>
    <row r="2350" spans="1:11" x14ac:dyDescent="0.2">
      <c r="A2350" s="331" t="s">
        <v>916</v>
      </c>
      <c r="B2350" s="329" t="s">
        <v>844</v>
      </c>
      <c r="C2350" s="282">
        <v>559</v>
      </c>
      <c r="D2350" s="329"/>
      <c r="E2350" s="283">
        <v>31</v>
      </c>
      <c r="F2350" s="284"/>
      <c r="G2350" s="284"/>
      <c r="H2350" s="314">
        <f>H2351+H2353+H2355</f>
        <v>18800</v>
      </c>
      <c r="I2350" s="314">
        <f>I2351+I2353+I2355</f>
        <v>0</v>
      </c>
      <c r="J2350" s="314">
        <f>J2351+J2353+J2355</f>
        <v>0</v>
      </c>
      <c r="K2350" s="314">
        <f t="shared" si="241"/>
        <v>18800</v>
      </c>
    </row>
    <row r="2351" spans="1:11" x14ac:dyDescent="0.2">
      <c r="A2351" s="321" t="s">
        <v>916</v>
      </c>
      <c r="B2351" s="325" t="s">
        <v>844</v>
      </c>
      <c r="C2351" s="326">
        <v>559</v>
      </c>
      <c r="D2351" s="321"/>
      <c r="E2351" s="187">
        <v>311</v>
      </c>
      <c r="F2351" s="230"/>
      <c r="G2351" s="327"/>
      <c r="H2351" s="200">
        <f>H2352</f>
        <v>15300</v>
      </c>
      <c r="I2351" s="200">
        <f>I2352</f>
        <v>0</v>
      </c>
      <c r="J2351" s="200">
        <f>J2352</f>
        <v>0</v>
      </c>
      <c r="K2351" s="200">
        <f t="shared" si="241"/>
        <v>15300</v>
      </c>
    </row>
    <row r="2352" spans="1:11" ht="15" x14ac:dyDescent="0.2">
      <c r="A2352" s="215" t="s">
        <v>916</v>
      </c>
      <c r="B2352" s="213" t="s">
        <v>844</v>
      </c>
      <c r="C2352" s="214">
        <v>559</v>
      </c>
      <c r="D2352" s="215" t="s">
        <v>25</v>
      </c>
      <c r="E2352" s="188">
        <v>3111</v>
      </c>
      <c r="F2352" s="228" t="s">
        <v>19</v>
      </c>
      <c r="H2352" s="330">
        <v>15300</v>
      </c>
      <c r="I2352" s="330"/>
      <c r="J2352" s="330"/>
      <c r="K2352" s="330">
        <f t="shared" si="241"/>
        <v>15300</v>
      </c>
    </row>
    <row r="2353" spans="1:11" x14ac:dyDescent="0.2">
      <c r="A2353" s="321" t="s">
        <v>916</v>
      </c>
      <c r="B2353" s="325" t="s">
        <v>844</v>
      </c>
      <c r="C2353" s="154">
        <v>559</v>
      </c>
      <c r="D2353" s="155"/>
      <c r="E2353" s="156">
        <v>312</v>
      </c>
      <c r="F2353" s="225"/>
      <c r="G2353" s="157"/>
      <c r="H2353" s="246">
        <f>SUM(H2354)</f>
        <v>900</v>
      </c>
      <c r="I2353" s="246">
        <f>SUM(I2354)</f>
        <v>0</v>
      </c>
      <c r="J2353" s="246">
        <f>SUM(J2354)</f>
        <v>0</v>
      </c>
      <c r="K2353" s="246">
        <f t="shared" si="241"/>
        <v>900</v>
      </c>
    </row>
    <row r="2354" spans="1:11" ht="15" x14ac:dyDescent="0.2">
      <c r="A2354" s="215" t="s">
        <v>916</v>
      </c>
      <c r="B2354" s="213" t="s">
        <v>844</v>
      </c>
      <c r="C2354" s="217">
        <v>559</v>
      </c>
      <c r="D2354" s="215" t="s">
        <v>25</v>
      </c>
      <c r="E2354" s="219">
        <v>3121</v>
      </c>
      <c r="F2354" s="229" t="s">
        <v>22</v>
      </c>
      <c r="G2354" s="220"/>
      <c r="H2354" s="222">
        <v>900</v>
      </c>
      <c r="I2354" s="222"/>
      <c r="J2354" s="222"/>
      <c r="K2354" s="222">
        <f t="shared" si="241"/>
        <v>900</v>
      </c>
    </row>
    <row r="2355" spans="1:11" x14ac:dyDescent="0.2">
      <c r="A2355" s="321" t="s">
        <v>916</v>
      </c>
      <c r="B2355" s="325" t="s">
        <v>844</v>
      </c>
      <c r="C2355" s="154">
        <v>559</v>
      </c>
      <c r="D2355" s="155"/>
      <c r="E2355" s="156">
        <v>313</v>
      </c>
      <c r="F2355" s="225"/>
      <c r="G2355" s="157"/>
      <c r="H2355" s="246">
        <f>H2356</f>
        <v>2600</v>
      </c>
      <c r="I2355" s="246">
        <f>I2356</f>
        <v>0</v>
      </c>
      <c r="J2355" s="246">
        <f>J2356</f>
        <v>0</v>
      </c>
      <c r="K2355" s="246">
        <f t="shared" si="241"/>
        <v>2600</v>
      </c>
    </row>
    <row r="2356" spans="1:11" ht="15" x14ac:dyDescent="0.2">
      <c r="A2356" s="215" t="s">
        <v>916</v>
      </c>
      <c r="B2356" s="213" t="s">
        <v>844</v>
      </c>
      <c r="C2356" s="217">
        <v>559</v>
      </c>
      <c r="D2356" s="215" t="s">
        <v>25</v>
      </c>
      <c r="E2356" s="219">
        <v>3132</v>
      </c>
      <c r="F2356" s="229" t="s">
        <v>280</v>
      </c>
      <c r="G2356" s="220"/>
      <c r="H2356" s="222">
        <v>2600</v>
      </c>
      <c r="I2356" s="222"/>
      <c r="J2356" s="222"/>
      <c r="K2356" s="222">
        <f t="shared" si="241"/>
        <v>2600</v>
      </c>
    </row>
    <row r="2357" spans="1:11" x14ac:dyDescent="0.2">
      <c r="A2357" s="353" t="s">
        <v>916</v>
      </c>
      <c r="B2357" s="299" t="s">
        <v>844</v>
      </c>
      <c r="C2357" s="282">
        <v>559</v>
      </c>
      <c r="D2357" s="282"/>
      <c r="E2357" s="283">
        <v>32</v>
      </c>
      <c r="F2357" s="284"/>
      <c r="G2357" s="285"/>
      <c r="H2357" s="286">
        <f>H2358+H2360</f>
        <v>53000</v>
      </c>
      <c r="I2357" s="286">
        <f>I2358+I2360</f>
        <v>0</v>
      </c>
      <c r="J2357" s="286">
        <f>J2358+J2360</f>
        <v>42500</v>
      </c>
      <c r="K2357" s="286">
        <f t="shared" si="241"/>
        <v>95500</v>
      </c>
    </row>
    <row r="2358" spans="1:11" x14ac:dyDescent="0.2">
      <c r="A2358" s="321" t="s">
        <v>916</v>
      </c>
      <c r="B2358" s="325" t="s">
        <v>844</v>
      </c>
      <c r="C2358" s="154">
        <v>559</v>
      </c>
      <c r="D2358" s="155"/>
      <c r="E2358" s="156">
        <v>321</v>
      </c>
      <c r="F2358" s="225"/>
      <c r="G2358" s="157"/>
      <c r="H2358" s="246">
        <f>H2359</f>
        <v>500</v>
      </c>
      <c r="I2358" s="246">
        <f>I2359</f>
        <v>0</v>
      </c>
      <c r="J2358" s="246">
        <f>J2359</f>
        <v>0</v>
      </c>
      <c r="K2358" s="246">
        <f t="shared" si="241"/>
        <v>500</v>
      </c>
    </row>
    <row r="2359" spans="1:11" ht="30" x14ac:dyDescent="0.2">
      <c r="A2359" s="215" t="s">
        <v>916</v>
      </c>
      <c r="B2359" s="213" t="s">
        <v>844</v>
      </c>
      <c r="C2359" s="217">
        <v>559</v>
      </c>
      <c r="D2359" s="215" t="s">
        <v>25</v>
      </c>
      <c r="E2359" s="219">
        <v>3212</v>
      </c>
      <c r="F2359" s="229" t="s">
        <v>111</v>
      </c>
      <c r="G2359" s="220"/>
      <c r="H2359" s="244">
        <v>500</v>
      </c>
      <c r="I2359" s="244"/>
      <c r="J2359" s="244"/>
      <c r="K2359" s="244">
        <f t="shared" si="241"/>
        <v>500</v>
      </c>
    </row>
    <row r="2360" spans="1:11" x14ac:dyDescent="0.2">
      <c r="A2360" s="321" t="s">
        <v>916</v>
      </c>
      <c r="B2360" s="325" t="s">
        <v>844</v>
      </c>
      <c r="C2360" s="154">
        <v>559</v>
      </c>
      <c r="D2360" s="155"/>
      <c r="E2360" s="156">
        <v>323</v>
      </c>
      <c r="F2360" s="225"/>
      <c r="G2360" s="157"/>
      <c r="H2360" s="246">
        <f>SUM(H2361:H2363)</f>
        <v>52500</v>
      </c>
      <c r="I2360" s="246">
        <f>SUM(I2361:I2363)</f>
        <v>0</v>
      </c>
      <c r="J2360" s="246">
        <f>SUM(J2361:J2363)</f>
        <v>42500</v>
      </c>
      <c r="K2360" s="246">
        <f t="shared" si="241"/>
        <v>95000</v>
      </c>
    </row>
    <row r="2361" spans="1:11" ht="15" x14ac:dyDescent="0.2">
      <c r="A2361" s="215" t="s">
        <v>916</v>
      </c>
      <c r="B2361" s="213" t="s">
        <v>844</v>
      </c>
      <c r="C2361" s="217">
        <v>559</v>
      </c>
      <c r="D2361" s="215" t="s">
        <v>25</v>
      </c>
      <c r="E2361" s="219">
        <v>3233</v>
      </c>
      <c r="F2361" s="229" t="s">
        <v>119</v>
      </c>
      <c r="G2361" s="344"/>
      <c r="H2361" s="341">
        <v>5000</v>
      </c>
      <c r="I2361" s="341"/>
      <c r="J2361" s="341"/>
      <c r="K2361" s="341">
        <f t="shared" si="241"/>
        <v>5000</v>
      </c>
    </row>
    <row r="2362" spans="1:11" ht="15" x14ac:dyDescent="0.2">
      <c r="A2362" s="215" t="s">
        <v>916</v>
      </c>
      <c r="B2362" s="213" t="s">
        <v>844</v>
      </c>
      <c r="C2362" s="217">
        <v>559</v>
      </c>
      <c r="D2362" s="215" t="s">
        <v>25</v>
      </c>
      <c r="E2362" s="219">
        <v>3237</v>
      </c>
      <c r="F2362" s="229" t="s">
        <v>36</v>
      </c>
      <c r="G2362" s="344"/>
      <c r="H2362" s="341">
        <v>42500</v>
      </c>
      <c r="I2362" s="341"/>
      <c r="J2362" s="341">
        <v>42500</v>
      </c>
      <c r="K2362" s="341">
        <f t="shared" si="241"/>
        <v>85000</v>
      </c>
    </row>
    <row r="2363" spans="1:11" ht="15" x14ac:dyDescent="0.2">
      <c r="A2363" s="215" t="s">
        <v>916</v>
      </c>
      <c r="B2363" s="213" t="s">
        <v>844</v>
      </c>
      <c r="C2363" s="217">
        <v>559</v>
      </c>
      <c r="D2363" s="215" t="s">
        <v>25</v>
      </c>
      <c r="E2363" s="219">
        <v>3239</v>
      </c>
      <c r="F2363" s="229" t="s">
        <v>41</v>
      </c>
      <c r="G2363" s="344"/>
      <c r="H2363" s="244">
        <v>5000</v>
      </c>
      <c r="I2363" s="244"/>
      <c r="J2363" s="244"/>
      <c r="K2363" s="244">
        <f t="shared" si="241"/>
        <v>5000</v>
      </c>
    </row>
    <row r="2364" spans="1:11" ht="67.5" x14ac:dyDescent="0.2">
      <c r="A2364" s="354" t="s">
        <v>916</v>
      </c>
      <c r="B2364" s="293" t="s">
        <v>846</v>
      </c>
      <c r="C2364" s="293"/>
      <c r="D2364" s="293"/>
      <c r="E2364" s="294"/>
      <c r="F2364" s="296" t="s">
        <v>845</v>
      </c>
      <c r="G2364" s="297" t="s">
        <v>683</v>
      </c>
      <c r="H2364" s="298">
        <f>H2370+H2380+H2391+H2401+H2365+H2386</f>
        <v>944540</v>
      </c>
      <c r="I2364" s="298">
        <f t="shared" ref="I2364:J2364" si="244">I2370+I2380+I2391+I2401+I2365+I2386</f>
        <v>125000</v>
      </c>
      <c r="J2364" s="298">
        <f t="shared" si="244"/>
        <v>125000</v>
      </c>
      <c r="K2364" s="298">
        <f t="shared" si="241"/>
        <v>944540</v>
      </c>
    </row>
    <row r="2365" spans="1:11" x14ac:dyDescent="0.2">
      <c r="A2365" s="353" t="s">
        <v>916</v>
      </c>
      <c r="B2365" s="299" t="s">
        <v>846</v>
      </c>
      <c r="C2365" s="282">
        <v>43</v>
      </c>
      <c r="D2365" s="282"/>
      <c r="E2365" s="283">
        <v>31</v>
      </c>
      <c r="F2365" s="284"/>
      <c r="G2365" s="285"/>
      <c r="H2365" s="286">
        <f>H2366+H2368</f>
        <v>0</v>
      </c>
      <c r="I2365" s="286">
        <f t="shared" ref="I2365:J2365" si="245">I2366+I2368</f>
        <v>0</v>
      </c>
      <c r="J2365" s="286">
        <f t="shared" si="245"/>
        <v>15000</v>
      </c>
      <c r="K2365" s="286">
        <f t="shared" si="241"/>
        <v>15000</v>
      </c>
    </row>
    <row r="2366" spans="1:11" x14ac:dyDescent="0.2">
      <c r="A2366" s="321" t="s">
        <v>916</v>
      </c>
      <c r="B2366" s="325" t="s">
        <v>846</v>
      </c>
      <c r="C2366" s="154">
        <v>43</v>
      </c>
      <c r="D2366" s="155"/>
      <c r="E2366" s="156">
        <v>311</v>
      </c>
      <c r="F2366" s="225"/>
      <c r="G2366" s="157"/>
      <c r="H2366" s="246">
        <f>H2367</f>
        <v>0</v>
      </c>
      <c r="I2366" s="246">
        <f t="shared" ref="I2366:J2366" si="246">I2367</f>
        <v>0</v>
      </c>
      <c r="J2366" s="246">
        <f t="shared" si="246"/>
        <v>12750</v>
      </c>
      <c r="K2366" s="246">
        <f t="shared" si="241"/>
        <v>12750</v>
      </c>
    </row>
    <row r="2367" spans="1:11" ht="15" x14ac:dyDescent="0.2">
      <c r="A2367" s="215" t="s">
        <v>916</v>
      </c>
      <c r="B2367" s="213" t="s">
        <v>846</v>
      </c>
      <c r="C2367" s="217">
        <v>43</v>
      </c>
      <c r="D2367" s="215" t="s">
        <v>25</v>
      </c>
      <c r="E2367" s="219">
        <v>3111</v>
      </c>
      <c r="F2367" s="229" t="s">
        <v>19</v>
      </c>
      <c r="G2367" s="220"/>
      <c r="H2367" s="244"/>
      <c r="I2367" s="244"/>
      <c r="J2367" s="244">
        <v>12750</v>
      </c>
      <c r="K2367" s="244">
        <f t="shared" si="241"/>
        <v>12750</v>
      </c>
    </row>
    <row r="2368" spans="1:11" x14ac:dyDescent="0.2">
      <c r="A2368" s="321" t="s">
        <v>916</v>
      </c>
      <c r="B2368" s="325" t="s">
        <v>846</v>
      </c>
      <c r="C2368" s="154">
        <v>43</v>
      </c>
      <c r="D2368" s="155"/>
      <c r="E2368" s="156">
        <v>313</v>
      </c>
      <c r="F2368" s="225"/>
      <c r="G2368" s="157"/>
      <c r="H2368" s="246">
        <f>H2369</f>
        <v>0</v>
      </c>
      <c r="I2368" s="246">
        <f t="shared" ref="I2368:J2368" si="247">I2369</f>
        <v>0</v>
      </c>
      <c r="J2368" s="246">
        <f t="shared" si="247"/>
        <v>2250</v>
      </c>
      <c r="K2368" s="246">
        <f t="shared" si="241"/>
        <v>2250</v>
      </c>
    </row>
    <row r="2369" spans="1:11" ht="15" x14ac:dyDescent="0.2">
      <c r="A2369" s="215" t="s">
        <v>916</v>
      </c>
      <c r="B2369" s="213" t="s">
        <v>846</v>
      </c>
      <c r="C2369" s="217">
        <v>43</v>
      </c>
      <c r="D2369" s="215" t="s">
        <v>25</v>
      </c>
      <c r="E2369" s="219">
        <v>3132</v>
      </c>
      <c r="F2369" s="229" t="s">
        <v>280</v>
      </c>
      <c r="G2369" s="220"/>
      <c r="H2369" s="222"/>
      <c r="I2369" s="222"/>
      <c r="J2369" s="222">
        <v>2250</v>
      </c>
      <c r="K2369" s="222">
        <f t="shared" si="241"/>
        <v>2250</v>
      </c>
    </row>
    <row r="2370" spans="1:11" x14ac:dyDescent="0.2">
      <c r="A2370" s="353" t="s">
        <v>916</v>
      </c>
      <c r="B2370" s="299" t="s">
        <v>846</v>
      </c>
      <c r="C2370" s="282">
        <v>43</v>
      </c>
      <c r="D2370" s="282"/>
      <c r="E2370" s="283">
        <v>32</v>
      </c>
      <c r="F2370" s="284"/>
      <c r="G2370" s="285"/>
      <c r="H2370" s="286">
        <f>H2371+H2373+H2376</f>
        <v>50730</v>
      </c>
      <c r="I2370" s="286">
        <f>I2371+I2373+I2376</f>
        <v>18750</v>
      </c>
      <c r="J2370" s="286">
        <f>J2371+J2373+J2376</f>
        <v>3750</v>
      </c>
      <c r="K2370" s="286">
        <f t="shared" si="241"/>
        <v>35730</v>
      </c>
    </row>
    <row r="2371" spans="1:11" x14ac:dyDescent="0.2">
      <c r="A2371" s="321" t="s">
        <v>916</v>
      </c>
      <c r="B2371" s="325" t="s">
        <v>846</v>
      </c>
      <c r="C2371" s="154">
        <v>43</v>
      </c>
      <c r="D2371" s="155"/>
      <c r="E2371" s="156">
        <v>321</v>
      </c>
      <c r="F2371" s="225"/>
      <c r="G2371" s="157"/>
      <c r="H2371" s="246">
        <f>SUM(H2372:H2372)</f>
        <v>3000</v>
      </c>
      <c r="I2371" s="246">
        <f>SUM(I2372:I2372)</f>
        <v>0</v>
      </c>
      <c r="J2371" s="246">
        <f>SUM(J2372:J2372)</f>
        <v>0</v>
      </c>
      <c r="K2371" s="246">
        <f t="shared" si="241"/>
        <v>3000</v>
      </c>
    </row>
    <row r="2372" spans="1:11" ht="15" x14ac:dyDescent="0.2">
      <c r="A2372" s="215" t="s">
        <v>916</v>
      </c>
      <c r="B2372" s="213" t="s">
        <v>846</v>
      </c>
      <c r="C2372" s="217">
        <v>43</v>
      </c>
      <c r="D2372" s="215" t="s">
        <v>25</v>
      </c>
      <c r="E2372" s="219">
        <v>3211</v>
      </c>
      <c r="F2372" s="229" t="s">
        <v>110</v>
      </c>
      <c r="G2372" s="220"/>
      <c r="H2372" s="244">
        <v>3000</v>
      </c>
      <c r="I2372" s="244"/>
      <c r="J2372" s="244"/>
      <c r="K2372" s="244">
        <f t="shared" si="241"/>
        <v>3000</v>
      </c>
    </row>
    <row r="2373" spans="1:11" x14ac:dyDescent="0.2">
      <c r="A2373" s="321" t="s">
        <v>916</v>
      </c>
      <c r="B2373" s="325" t="s">
        <v>846</v>
      </c>
      <c r="C2373" s="154">
        <v>43</v>
      </c>
      <c r="D2373" s="155"/>
      <c r="E2373" s="156">
        <v>322</v>
      </c>
      <c r="F2373" s="225"/>
      <c r="G2373" s="157"/>
      <c r="H2373" s="246">
        <f>SUM(H2374:H2375)</f>
        <v>430</v>
      </c>
      <c r="I2373" s="246">
        <f>SUM(I2374:I2375)</f>
        <v>0</v>
      </c>
      <c r="J2373" s="246">
        <f>SUM(J2374:J2375)</f>
        <v>0</v>
      </c>
      <c r="K2373" s="246">
        <f t="shared" si="241"/>
        <v>430</v>
      </c>
    </row>
    <row r="2374" spans="1:11" ht="15" x14ac:dyDescent="0.2">
      <c r="A2374" s="215" t="s">
        <v>916</v>
      </c>
      <c r="B2374" s="213" t="s">
        <v>846</v>
      </c>
      <c r="C2374" s="217">
        <v>43</v>
      </c>
      <c r="D2374" s="215" t="s">
        <v>25</v>
      </c>
      <c r="E2374" s="219">
        <v>3221</v>
      </c>
      <c r="F2374" s="229" t="s">
        <v>146</v>
      </c>
      <c r="G2374" s="220"/>
      <c r="H2374" s="222">
        <v>230</v>
      </c>
      <c r="I2374" s="222"/>
      <c r="J2374" s="222"/>
      <c r="K2374" s="222">
        <f t="shared" si="241"/>
        <v>230</v>
      </c>
    </row>
    <row r="2375" spans="1:11" ht="15" x14ac:dyDescent="0.2">
      <c r="A2375" s="215" t="s">
        <v>916</v>
      </c>
      <c r="B2375" s="213" t="s">
        <v>846</v>
      </c>
      <c r="C2375" s="217">
        <v>43</v>
      </c>
      <c r="D2375" s="215" t="s">
        <v>25</v>
      </c>
      <c r="E2375" s="219">
        <v>3223</v>
      </c>
      <c r="F2375" s="229" t="s">
        <v>115</v>
      </c>
      <c r="G2375" s="220"/>
      <c r="H2375" s="244">
        <v>200</v>
      </c>
      <c r="I2375" s="244"/>
      <c r="J2375" s="244"/>
      <c r="K2375" s="244">
        <f t="shared" si="241"/>
        <v>200</v>
      </c>
    </row>
    <row r="2376" spans="1:11" x14ac:dyDescent="0.2">
      <c r="A2376" s="321" t="s">
        <v>916</v>
      </c>
      <c r="B2376" s="325" t="s">
        <v>846</v>
      </c>
      <c r="C2376" s="154">
        <v>43</v>
      </c>
      <c r="D2376" s="155"/>
      <c r="E2376" s="156">
        <v>323</v>
      </c>
      <c r="F2376" s="225"/>
      <c r="G2376" s="157"/>
      <c r="H2376" s="246">
        <f>SUM(H2377:H2379)</f>
        <v>47300</v>
      </c>
      <c r="I2376" s="246">
        <f>SUM(I2377:I2379)</f>
        <v>18750</v>
      </c>
      <c r="J2376" s="246">
        <f>SUM(J2377:J2379)</f>
        <v>3750</v>
      </c>
      <c r="K2376" s="246">
        <f t="shared" si="241"/>
        <v>32300</v>
      </c>
    </row>
    <row r="2377" spans="1:11" ht="15" x14ac:dyDescent="0.2">
      <c r="A2377" s="215" t="s">
        <v>916</v>
      </c>
      <c r="B2377" s="213" t="s">
        <v>846</v>
      </c>
      <c r="C2377" s="217">
        <v>43</v>
      </c>
      <c r="D2377" s="215" t="s">
        <v>25</v>
      </c>
      <c r="E2377" s="219">
        <v>3233</v>
      </c>
      <c r="F2377" s="229" t="s">
        <v>119</v>
      </c>
      <c r="G2377" s="343"/>
      <c r="H2377" s="244">
        <v>1200</v>
      </c>
      <c r="I2377" s="244"/>
      <c r="J2377" s="244">
        <v>3750</v>
      </c>
      <c r="K2377" s="244">
        <f t="shared" si="241"/>
        <v>4950</v>
      </c>
    </row>
    <row r="2378" spans="1:11" ht="15" x14ac:dyDescent="0.2">
      <c r="A2378" s="215" t="s">
        <v>916</v>
      </c>
      <c r="B2378" s="213" t="s">
        <v>846</v>
      </c>
      <c r="C2378" s="217">
        <v>43</v>
      </c>
      <c r="D2378" s="215" t="s">
        <v>25</v>
      </c>
      <c r="E2378" s="219">
        <v>3237</v>
      </c>
      <c r="F2378" s="229" t="s">
        <v>36</v>
      </c>
      <c r="G2378" s="343"/>
      <c r="H2378" s="244">
        <v>45000</v>
      </c>
      <c r="I2378" s="244">
        <v>18750</v>
      </c>
      <c r="J2378" s="244"/>
      <c r="K2378" s="244">
        <f t="shared" si="241"/>
        <v>26250</v>
      </c>
    </row>
    <row r="2379" spans="1:11" ht="15" x14ac:dyDescent="0.2">
      <c r="A2379" s="215" t="s">
        <v>916</v>
      </c>
      <c r="B2379" s="213" t="s">
        <v>846</v>
      </c>
      <c r="C2379" s="217">
        <v>43</v>
      </c>
      <c r="D2379" s="215" t="s">
        <v>25</v>
      </c>
      <c r="E2379" s="219">
        <v>3239</v>
      </c>
      <c r="F2379" s="229" t="s">
        <v>41</v>
      </c>
      <c r="G2379" s="344"/>
      <c r="H2379" s="244">
        <v>1100</v>
      </c>
      <c r="I2379" s="244"/>
      <c r="J2379" s="244"/>
      <c r="K2379" s="244">
        <f t="shared" ref="K2379:K2442" si="248">H2379-I2379+J2379</f>
        <v>1100</v>
      </c>
    </row>
    <row r="2380" spans="1:11" x14ac:dyDescent="0.2">
      <c r="A2380" s="353" t="s">
        <v>916</v>
      </c>
      <c r="B2380" s="299" t="s">
        <v>846</v>
      </c>
      <c r="C2380" s="282">
        <v>43</v>
      </c>
      <c r="D2380" s="282"/>
      <c r="E2380" s="283">
        <v>42</v>
      </c>
      <c r="F2380" s="284"/>
      <c r="G2380" s="285"/>
      <c r="H2380" s="286">
        <f>+H2381+H2384</f>
        <v>90910</v>
      </c>
      <c r="I2380" s="286">
        <f>+I2381+I2384</f>
        <v>0</v>
      </c>
      <c r="J2380" s="286">
        <f>+J2381+J2384</f>
        <v>0</v>
      </c>
      <c r="K2380" s="286">
        <f t="shared" si="248"/>
        <v>90910</v>
      </c>
    </row>
    <row r="2381" spans="1:11" x14ac:dyDescent="0.2">
      <c r="A2381" s="321" t="s">
        <v>916</v>
      </c>
      <c r="B2381" s="325" t="s">
        <v>846</v>
      </c>
      <c r="C2381" s="154">
        <v>43</v>
      </c>
      <c r="D2381" s="155"/>
      <c r="E2381" s="156">
        <v>422</v>
      </c>
      <c r="F2381" s="225"/>
      <c r="G2381" s="157"/>
      <c r="H2381" s="242">
        <f>SUM(H2382:H2383)</f>
        <v>90660</v>
      </c>
      <c r="I2381" s="242">
        <f>SUM(I2382:I2383)</f>
        <v>0</v>
      </c>
      <c r="J2381" s="242">
        <f>SUM(J2382:J2383)</f>
        <v>0</v>
      </c>
      <c r="K2381" s="242">
        <f t="shared" si="248"/>
        <v>90660</v>
      </c>
    </row>
    <row r="2382" spans="1:11" ht="15" x14ac:dyDescent="0.2">
      <c r="A2382" s="215" t="s">
        <v>916</v>
      </c>
      <c r="B2382" s="213" t="s">
        <v>846</v>
      </c>
      <c r="C2382" s="217">
        <v>43</v>
      </c>
      <c r="D2382" s="215" t="s">
        <v>25</v>
      </c>
      <c r="E2382" s="219">
        <v>4222</v>
      </c>
      <c r="F2382" s="229" t="s">
        <v>130</v>
      </c>
      <c r="G2382" s="220"/>
      <c r="H2382" s="244">
        <v>90000</v>
      </c>
      <c r="I2382" s="244"/>
      <c r="J2382" s="244"/>
      <c r="K2382" s="244">
        <f t="shared" si="248"/>
        <v>90000</v>
      </c>
    </row>
    <row r="2383" spans="1:11" ht="15" x14ac:dyDescent="0.2">
      <c r="A2383" s="215" t="s">
        <v>916</v>
      </c>
      <c r="B2383" s="213" t="s">
        <v>846</v>
      </c>
      <c r="C2383" s="217">
        <v>43</v>
      </c>
      <c r="D2383" s="215" t="s">
        <v>25</v>
      </c>
      <c r="E2383" s="219">
        <v>4227</v>
      </c>
      <c r="F2383" s="229" t="s">
        <v>132</v>
      </c>
      <c r="G2383" s="220"/>
      <c r="H2383" s="244">
        <v>660</v>
      </c>
      <c r="I2383" s="244"/>
      <c r="J2383" s="244"/>
      <c r="K2383" s="244">
        <f t="shared" si="248"/>
        <v>660</v>
      </c>
    </row>
    <row r="2384" spans="1:11" x14ac:dyDescent="0.2">
      <c r="A2384" s="321" t="s">
        <v>916</v>
      </c>
      <c r="B2384" s="325" t="s">
        <v>846</v>
      </c>
      <c r="C2384" s="154">
        <v>43</v>
      </c>
      <c r="D2384" s="155"/>
      <c r="E2384" s="156">
        <v>426</v>
      </c>
      <c r="F2384" s="225"/>
      <c r="G2384" s="157"/>
      <c r="H2384" s="242">
        <f>+H2385</f>
        <v>250</v>
      </c>
      <c r="I2384" s="242">
        <f>+I2385</f>
        <v>0</v>
      </c>
      <c r="J2384" s="242">
        <f>+J2385</f>
        <v>0</v>
      </c>
      <c r="K2384" s="242">
        <f t="shared" si="248"/>
        <v>250</v>
      </c>
    </row>
    <row r="2385" spans="1:11" x14ac:dyDescent="0.2">
      <c r="A2385" s="321" t="s">
        <v>916</v>
      </c>
      <c r="B2385" s="325" t="s">
        <v>846</v>
      </c>
      <c r="C2385" s="217">
        <v>43</v>
      </c>
      <c r="D2385" s="215" t="s">
        <v>25</v>
      </c>
      <c r="E2385" s="219">
        <v>4262</v>
      </c>
      <c r="F2385" s="229" t="s">
        <v>135</v>
      </c>
      <c r="G2385" s="220"/>
      <c r="H2385" s="244">
        <v>250</v>
      </c>
      <c r="I2385" s="244"/>
      <c r="J2385" s="244"/>
      <c r="K2385" s="244">
        <f t="shared" si="248"/>
        <v>250</v>
      </c>
    </row>
    <row r="2386" spans="1:11" x14ac:dyDescent="0.2">
      <c r="A2386" s="353" t="s">
        <v>916</v>
      </c>
      <c r="B2386" s="299" t="s">
        <v>846</v>
      </c>
      <c r="C2386" s="282">
        <v>559</v>
      </c>
      <c r="D2386" s="282"/>
      <c r="E2386" s="283">
        <v>31</v>
      </c>
      <c r="F2386" s="284"/>
      <c r="G2386" s="285"/>
      <c r="H2386" s="286">
        <f>H2387+H2389</f>
        <v>0</v>
      </c>
      <c r="I2386" s="286">
        <f t="shared" ref="I2386:J2386" si="249">I2387+I2389</f>
        <v>0</v>
      </c>
      <c r="J2386" s="286">
        <f t="shared" si="249"/>
        <v>85000</v>
      </c>
      <c r="K2386" s="286">
        <f t="shared" si="248"/>
        <v>85000</v>
      </c>
    </row>
    <row r="2387" spans="1:11" x14ac:dyDescent="0.2">
      <c r="A2387" s="321" t="s">
        <v>916</v>
      </c>
      <c r="B2387" s="325" t="s">
        <v>846</v>
      </c>
      <c r="C2387" s="154">
        <v>559</v>
      </c>
      <c r="D2387" s="155"/>
      <c r="E2387" s="156">
        <v>311</v>
      </c>
      <c r="F2387" s="225"/>
      <c r="G2387" s="157"/>
      <c r="H2387" s="246">
        <f>H2388</f>
        <v>0</v>
      </c>
      <c r="I2387" s="246">
        <f t="shared" ref="I2387:J2387" si="250">I2388</f>
        <v>0</v>
      </c>
      <c r="J2387" s="246">
        <f t="shared" si="250"/>
        <v>72250</v>
      </c>
      <c r="K2387" s="246">
        <f t="shared" si="248"/>
        <v>72250</v>
      </c>
    </row>
    <row r="2388" spans="1:11" ht="15" x14ac:dyDescent="0.2">
      <c r="A2388" s="215" t="s">
        <v>916</v>
      </c>
      <c r="B2388" s="213" t="s">
        <v>846</v>
      </c>
      <c r="C2388" s="217">
        <v>559</v>
      </c>
      <c r="D2388" s="215" t="s">
        <v>25</v>
      </c>
      <c r="E2388" s="219">
        <v>3111</v>
      </c>
      <c r="F2388" s="229" t="s">
        <v>19</v>
      </c>
      <c r="G2388" s="220"/>
      <c r="H2388" s="244"/>
      <c r="I2388" s="244"/>
      <c r="J2388" s="244">
        <v>72250</v>
      </c>
      <c r="K2388" s="244">
        <f t="shared" si="248"/>
        <v>72250</v>
      </c>
    </row>
    <row r="2389" spans="1:11" x14ac:dyDescent="0.2">
      <c r="A2389" s="321" t="s">
        <v>916</v>
      </c>
      <c r="B2389" s="325" t="s">
        <v>846</v>
      </c>
      <c r="C2389" s="154">
        <v>559</v>
      </c>
      <c r="D2389" s="155"/>
      <c r="E2389" s="156">
        <v>313</v>
      </c>
      <c r="F2389" s="225"/>
      <c r="G2389" s="157"/>
      <c r="H2389" s="246">
        <f>H2390</f>
        <v>0</v>
      </c>
      <c r="I2389" s="246">
        <f t="shared" ref="I2389:J2389" si="251">I2390</f>
        <v>0</v>
      </c>
      <c r="J2389" s="246">
        <f t="shared" si="251"/>
        <v>12750</v>
      </c>
      <c r="K2389" s="246">
        <f t="shared" si="248"/>
        <v>12750</v>
      </c>
    </row>
    <row r="2390" spans="1:11" ht="15" x14ac:dyDescent="0.2">
      <c r="A2390" s="215" t="s">
        <v>916</v>
      </c>
      <c r="B2390" s="213" t="s">
        <v>846</v>
      </c>
      <c r="C2390" s="217">
        <v>559</v>
      </c>
      <c r="D2390" s="215" t="s">
        <v>25</v>
      </c>
      <c r="E2390" s="219">
        <v>3132</v>
      </c>
      <c r="F2390" s="229" t="s">
        <v>280</v>
      </c>
      <c r="G2390" s="220"/>
      <c r="H2390" s="222"/>
      <c r="I2390" s="222"/>
      <c r="J2390" s="222">
        <v>12750</v>
      </c>
      <c r="K2390" s="222">
        <f t="shared" si="248"/>
        <v>12750</v>
      </c>
    </row>
    <row r="2391" spans="1:11" x14ac:dyDescent="0.2">
      <c r="A2391" s="353" t="s">
        <v>916</v>
      </c>
      <c r="B2391" s="299" t="s">
        <v>846</v>
      </c>
      <c r="C2391" s="282">
        <v>559</v>
      </c>
      <c r="D2391" s="282"/>
      <c r="E2391" s="283">
        <v>32</v>
      </c>
      <c r="F2391" s="284"/>
      <c r="G2391" s="285"/>
      <c r="H2391" s="286">
        <f>H2392+H2394+H2397</f>
        <v>287800</v>
      </c>
      <c r="I2391" s="286">
        <f>I2392+I2394+I2397</f>
        <v>106250</v>
      </c>
      <c r="J2391" s="286">
        <f>J2392+J2394+J2397</f>
        <v>21250</v>
      </c>
      <c r="K2391" s="286">
        <f t="shared" si="248"/>
        <v>202800</v>
      </c>
    </row>
    <row r="2392" spans="1:11" x14ac:dyDescent="0.2">
      <c r="A2392" s="321" t="s">
        <v>916</v>
      </c>
      <c r="B2392" s="325" t="s">
        <v>846</v>
      </c>
      <c r="C2392" s="154">
        <v>559</v>
      </c>
      <c r="D2392" s="155"/>
      <c r="E2392" s="156">
        <v>321</v>
      </c>
      <c r="F2392" s="225"/>
      <c r="G2392" s="157"/>
      <c r="H2392" s="246">
        <f>SUM(H2393:H2393)</f>
        <v>17000</v>
      </c>
      <c r="I2392" s="246">
        <f>SUM(I2393:I2393)</f>
        <v>0</v>
      </c>
      <c r="J2392" s="246">
        <f>SUM(J2393:J2393)</f>
        <v>0</v>
      </c>
      <c r="K2392" s="246">
        <f t="shared" si="248"/>
        <v>17000</v>
      </c>
    </row>
    <row r="2393" spans="1:11" ht="15" x14ac:dyDescent="0.2">
      <c r="A2393" s="215" t="s">
        <v>916</v>
      </c>
      <c r="B2393" s="213" t="s">
        <v>846</v>
      </c>
      <c r="C2393" s="217">
        <v>559</v>
      </c>
      <c r="D2393" s="215" t="s">
        <v>25</v>
      </c>
      <c r="E2393" s="219">
        <v>3211</v>
      </c>
      <c r="F2393" s="229" t="s">
        <v>110</v>
      </c>
      <c r="G2393" s="220"/>
      <c r="H2393" s="244">
        <v>17000</v>
      </c>
      <c r="I2393" s="244"/>
      <c r="J2393" s="244"/>
      <c r="K2393" s="244">
        <f t="shared" si="248"/>
        <v>17000</v>
      </c>
    </row>
    <row r="2394" spans="1:11" x14ac:dyDescent="0.2">
      <c r="A2394" s="321" t="s">
        <v>916</v>
      </c>
      <c r="B2394" s="325" t="s">
        <v>846</v>
      </c>
      <c r="C2394" s="154">
        <v>559</v>
      </c>
      <c r="D2394" s="155"/>
      <c r="E2394" s="156">
        <v>322</v>
      </c>
      <c r="F2394" s="225"/>
      <c r="G2394" s="157"/>
      <c r="H2394" s="246">
        <f>SUM(H2395:H2396)</f>
        <v>2300</v>
      </c>
      <c r="I2394" s="246">
        <f>SUM(I2395:I2396)</f>
        <v>0</v>
      </c>
      <c r="J2394" s="246">
        <f>SUM(J2395:J2396)</f>
        <v>0</v>
      </c>
      <c r="K2394" s="246">
        <f t="shared" si="248"/>
        <v>2300</v>
      </c>
    </row>
    <row r="2395" spans="1:11" ht="15" x14ac:dyDescent="0.2">
      <c r="A2395" s="215" t="s">
        <v>916</v>
      </c>
      <c r="B2395" s="213" t="s">
        <v>846</v>
      </c>
      <c r="C2395" s="217">
        <v>559</v>
      </c>
      <c r="D2395" s="215" t="s">
        <v>25</v>
      </c>
      <c r="E2395" s="219">
        <v>3221</v>
      </c>
      <c r="F2395" s="229" t="s">
        <v>146</v>
      </c>
      <c r="G2395" s="220"/>
      <c r="H2395" s="222">
        <v>1300</v>
      </c>
      <c r="I2395" s="222"/>
      <c r="J2395" s="222"/>
      <c r="K2395" s="222">
        <f t="shared" si="248"/>
        <v>1300</v>
      </c>
    </row>
    <row r="2396" spans="1:11" ht="15" x14ac:dyDescent="0.2">
      <c r="A2396" s="215" t="s">
        <v>916</v>
      </c>
      <c r="B2396" s="213" t="s">
        <v>846</v>
      </c>
      <c r="C2396" s="217">
        <v>559</v>
      </c>
      <c r="D2396" s="215" t="s">
        <v>25</v>
      </c>
      <c r="E2396" s="219">
        <v>3223</v>
      </c>
      <c r="F2396" s="229" t="s">
        <v>115</v>
      </c>
      <c r="G2396" s="220"/>
      <c r="H2396" s="244">
        <v>1000</v>
      </c>
      <c r="I2396" s="244"/>
      <c r="J2396" s="244"/>
      <c r="K2396" s="244">
        <f t="shared" si="248"/>
        <v>1000</v>
      </c>
    </row>
    <row r="2397" spans="1:11" x14ac:dyDescent="0.2">
      <c r="A2397" s="321" t="s">
        <v>916</v>
      </c>
      <c r="B2397" s="325" t="s">
        <v>846</v>
      </c>
      <c r="C2397" s="154">
        <v>559</v>
      </c>
      <c r="D2397" s="155"/>
      <c r="E2397" s="156">
        <v>323</v>
      </c>
      <c r="F2397" s="225"/>
      <c r="G2397" s="157"/>
      <c r="H2397" s="246">
        <f>SUM(H2398:H2400)</f>
        <v>268500</v>
      </c>
      <c r="I2397" s="246">
        <f>SUM(I2398:I2400)</f>
        <v>106250</v>
      </c>
      <c r="J2397" s="246">
        <f>SUM(J2398:J2400)</f>
        <v>21250</v>
      </c>
      <c r="K2397" s="246">
        <f t="shared" si="248"/>
        <v>183500</v>
      </c>
    </row>
    <row r="2398" spans="1:11" ht="15" x14ac:dyDescent="0.2">
      <c r="A2398" s="215" t="s">
        <v>916</v>
      </c>
      <c r="B2398" s="213" t="s">
        <v>846</v>
      </c>
      <c r="C2398" s="217">
        <v>559</v>
      </c>
      <c r="D2398" s="215" t="s">
        <v>25</v>
      </c>
      <c r="E2398" s="219">
        <v>3233</v>
      </c>
      <c r="F2398" s="229" t="s">
        <v>119</v>
      </c>
      <c r="G2398" s="343"/>
      <c r="H2398" s="244">
        <v>6800</v>
      </c>
      <c r="I2398" s="244"/>
      <c r="J2398" s="244">
        <v>21250</v>
      </c>
      <c r="K2398" s="244">
        <f t="shared" si="248"/>
        <v>28050</v>
      </c>
    </row>
    <row r="2399" spans="1:11" ht="15" x14ac:dyDescent="0.2">
      <c r="A2399" s="215" t="s">
        <v>916</v>
      </c>
      <c r="B2399" s="213" t="s">
        <v>846</v>
      </c>
      <c r="C2399" s="217">
        <v>559</v>
      </c>
      <c r="D2399" s="215" t="s">
        <v>25</v>
      </c>
      <c r="E2399" s="219">
        <v>3237</v>
      </c>
      <c r="F2399" s="229" t="s">
        <v>36</v>
      </c>
      <c r="G2399" s="343"/>
      <c r="H2399" s="244">
        <v>255000</v>
      </c>
      <c r="I2399" s="244">
        <v>106250</v>
      </c>
      <c r="J2399" s="244"/>
      <c r="K2399" s="244">
        <f t="shared" si="248"/>
        <v>148750</v>
      </c>
    </row>
    <row r="2400" spans="1:11" ht="15" x14ac:dyDescent="0.2">
      <c r="A2400" s="215" t="s">
        <v>916</v>
      </c>
      <c r="B2400" s="213" t="s">
        <v>846</v>
      </c>
      <c r="C2400" s="217">
        <v>559</v>
      </c>
      <c r="D2400" s="215" t="s">
        <v>25</v>
      </c>
      <c r="E2400" s="219">
        <v>3239</v>
      </c>
      <c r="F2400" s="229" t="s">
        <v>41</v>
      </c>
      <c r="G2400" s="344"/>
      <c r="H2400" s="244">
        <v>6700</v>
      </c>
      <c r="I2400" s="244"/>
      <c r="J2400" s="244"/>
      <c r="K2400" s="244">
        <f t="shared" si="248"/>
        <v>6700</v>
      </c>
    </row>
    <row r="2401" spans="1:11" x14ac:dyDescent="0.2">
      <c r="A2401" s="353" t="s">
        <v>916</v>
      </c>
      <c r="B2401" s="299" t="s">
        <v>846</v>
      </c>
      <c r="C2401" s="282">
        <v>559</v>
      </c>
      <c r="D2401" s="282"/>
      <c r="E2401" s="283">
        <v>42</v>
      </c>
      <c r="F2401" s="284"/>
      <c r="G2401" s="285"/>
      <c r="H2401" s="286">
        <f>+H2402+H2405</f>
        <v>515100</v>
      </c>
      <c r="I2401" s="286">
        <f>+I2402+I2405</f>
        <v>0</v>
      </c>
      <c r="J2401" s="286">
        <f>+J2402+J2405</f>
        <v>0</v>
      </c>
      <c r="K2401" s="286">
        <f t="shared" si="248"/>
        <v>515100</v>
      </c>
    </row>
    <row r="2402" spans="1:11" x14ac:dyDescent="0.2">
      <c r="A2402" s="321" t="s">
        <v>916</v>
      </c>
      <c r="B2402" s="325" t="s">
        <v>846</v>
      </c>
      <c r="C2402" s="326">
        <v>559</v>
      </c>
      <c r="D2402" s="321"/>
      <c r="E2402" s="187">
        <v>422</v>
      </c>
      <c r="F2402" s="230"/>
      <c r="G2402" s="327"/>
      <c r="H2402" s="200">
        <f>SUM(H2403:H2404)</f>
        <v>513670</v>
      </c>
      <c r="I2402" s="200">
        <f>SUM(I2403:I2404)</f>
        <v>0</v>
      </c>
      <c r="J2402" s="200">
        <f>SUM(J2403:J2404)</f>
        <v>0</v>
      </c>
      <c r="K2402" s="200">
        <f t="shared" si="248"/>
        <v>513670</v>
      </c>
    </row>
    <row r="2403" spans="1:11" ht="15" x14ac:dyDescent="0.2">
      <c r="A2403" s="215" t="s">
        <v>916</v>
      </c>
      <c r="B2403" s="213" t="s">
        <v>846</v>
      </c>
      <c r="C2403" s="217">
        <v>559</v>
      </c>
      <c r="D2403" s="215" t="s">
        <v>25</v>
      </c>
      <c r="E2403" s="219">
        <v>4222</v>
      </c>
      <c r="F2403" s="229" t="s">
        <v>130</v>
      </c>
      <c r="G2403" s="220"/>
      <c r="H2403" s="244">
        <v>510000</v>
      </c>
      <c r="I2403" s="244"/>
      <c r="J2403" s="244"/>
      <c r="K2403" s="244">
        <f t="shared" si="248"/>
        <v>510000</v>
      </c>
    </row>
    <row r="2404" spans="1:11" ht="15" x14ac:dyDescent="0.2">
      <c r="A2404" s="215" t="s">
        <v>916</v>
      </c>
      <c r="B2404" s="213" t="s">
        <v>846</v>
      </c>
      <c r="C2404" s="217">
        <v>559</v>
      </c>
      <c r="D2404" s="215" t="s">
        <v>25</v>
      </c>
      <c r="E2404" s="219">
        <v>4227</v>
      </c>
      <c r="F2404" s="229" t="s">
        <v>132</v>
      </c>
      <c r="G2404" s="220"/>
      <c r="H2404" s="244">
        <v>3670</v>
      </c>
      <c r="I2404" s="244"/>
      <c r="J2404" s="244"/>
      <c r="K2404" s="244">
        <f t="shared" si="248"/>
        <v>3670</v>
      </c>
    </row>
    <row r="2405" spans="1:11" x14ac:dyDescent="0.2">
      <c r="A2405" s="321" t="s">
        <v>916</v>
      </c>
      <c r="B2405" s="325" t="s">
        <v>846</v>
      </c>
      <c r="C2405" s="154">
        <v>559</v>
      </c>
      <c r="D2405" s="155"/>
      <c r="E2405" s="156">
        <v>426</v>
      </c>
      <c r="F2405" s="225"/>
      <c r="G2405" s="157"/>
      <c r="H2405" s="242">
        <f>+H2406</f>
        <v>1430</v>
      </c>
      <c r="I2405" s="242">
        <f>+I2406</f>
        <v>0</v>
      </c>
      <c r="J2405" s="242">
        <f>+J2406</f>
        <v>0</v>
      </c>
      <c r="K2405" s="242">
        <f t="shared" si="248"/>
        <v>1430</v>
      </c>
    </row>
    <row r="2406" spans="1:11" ht="15" x14ac:dyDescent="0.2">
      <c r="A2406" s="215" t="s">
        <v>916</v>
      </c>
      <c r="B2406" s="213" t="s">
        <v>846</v>
      </c>
      <c r="C2406" s="217">
        <v>559</v>
      </c>
      <c r="D2406" s="215" t="s">
        <v>25</v>
      </c>
      <c r="E2406" s="219">
        <v>4262</v>
      </c>
      <c r="F2406" s="229" t="s">
        <v>135</v>
      </c>
      <c r="G2406" s="220"/>
      <c r="H2406" s="244">
        <v>1430</v>
      </c>
      <c r="I2406" s="244"/>
      <c r="J2406" s="244"/>
      <c r="K2406" s="244">
        <f t="shared" si="248"/>
        <v>1430</v>
      </c>
    </row>
    <row r="2407" spans="1:11" ht="67.5" x14ac:dyDescent="0.2">
      <c r="A2407" s="354" t="s">
        <v>916</v>
      </c>
      <c r="B2407" s="293" t="s">
        <v>848</v>
      </c>
      <c r="C2407" s="293"/>
      <c r="D2407" s="293"/>
      <c r="E2407" s="294"/>
      <c r="F2407" s="296" t="s">
        <v>847</v>
      </c>
      <c r="G2407" s="297" t="s">
        <v>683</v>
      </c>
      <c r="H2407" s="298">
        <f>H2408+H2421+H2418+H2431</f>
        <v>358450</v>
      </c>
      <c r="I2407" s="298">
        <f t="shared" ref="I2407:J2407" si="252">I2408+I2421+I2418+I2431</f>
        <v>150000</v>
      </c>
      <c r="J2407" s="298">
        <f t="shared" si="252"/>
        <v>670000</v>
      </c>
      <c r="K2407" s="298">
        <f t="shared" si="248"/>
        <v>878450</v>
      </c>
    </row>
    <row r="2408" spans="1:11" x14ac:dyDescent="0.2">
      <c r="A2408" s="353" t="s">
        <v>916</v>
      </c>
      <c r="B2408" s="299" t="s">
        <v>848</v>
      </c>
      <c r="C2408" s="282">
        <v>43</v>
      </c>
      <c r="D2408" s="282"/>
      <c r="E2408" s="283">
        <v>32</v>
      </c>
      <c r="F2408" s="284"/>
      <c r="G2408" s="285"/>
      <c r="H2408" s="286">
        <f>H2409+H2411+H2414</f>
        <v>55050</v>
      </c>
      <c r="I2408" s="286">
        <f>I2409+I2411+I2414</f>
        <v>22500</v>
      </c>
      <c r="J2408" s="286">
        <f>J2409+J2411+J2414</f>
        <v>0</v>
      </c>
      <c r="K2408" s="286">
        <f t="shared" si="248"/>
        <v>32550</v>
      </c>
    </row>
    <row r="2409" spans="1:11" x14ac:dyDescent="0.2">
      <c r="A2409" s="321" t="s">
        <v>916</v>
      </c>
      <c r="B2409" s="325" t="s">
        <v>848</v>
      </c>
      <c r="C2409" s="154">
        <v>43</v>
      </c>
      <c r="D2409" s="155"/>
      <c r="E2409" s="156">
        <v>321</v>
      </c>
      <c r="F2409" s="225"/>
      <c r="G2409" s="157"/>
      <c r="H2409" s="246">
        <f>SUM(H2410:H2410)</f>
        <v>11000</v>
      </c>
      <c r="I2409" s="246">
        <f>SUM(I2410:I2410)</f>
        <v>0</v>
      </c>
      <c r="J2409" s="246">
        <f>SUM(J2410:J2410)</f>
        <v>0</v>
      </c>
      <c r="K2409" s="246">
        <f t="shared" si="248"/>
        <v>11000</v>
      </c>
    </row>
    <row r="2410" spans="1:11" ht="15" x14ac:dyDescent="0.2">
      <c r="A2410" s="215" t="s">
        <v>916</v>
      </c>
      <c r="B2410" s="213" t="s">
        <v>848</v>
      </c>
      <c r="C2410" s="217">
        <v>43</v>
      </c>
      <c r="D2410" s="215" t="s">
        <v>25</v>
      </c>
      <c r="E2410" s="219">
        <v>3211</v>
      </c>
      <c r="F2410" s="229" t="s">
        <v>110</v>
      </c>
      <c r="G2410" s="220"/>
      <c r="H2410" s="244">
        <v>11000</v>
      </c>
      <c r="I2410" s="244"/>
      <c r="J2410" s="244"/>
      <c r="K2410" s="244">
        <f t="shared" si="248"/>
        <v>11000</v>
      </c>
    </row>
    <row r="2411" spans="1:11" x14ac:dyDescent="0.2">
      <c r="A2411" s="321" t="s">
        <v>916</v>
      </c>
      <c r="B2411" s="325" t="s">
        <v>848</v>
      </c>
      <c r="C2411" s="154">
        <v>43</v>
      </c>
      <c r="D2411" s="155"/>
      <c r="E2411" s="156">
        <v>322</v>
      </c>
      <c r="F2411" s="225"/>
      <c r="G2411" s="157"/>
      <c r="H2411" s="246">
        <f>SUM(H2412:H2413)</f>
        <v>11250</v>
      </c>
      <c r="I2411" s="246">
        <f>SUM(I2412:I2413)</f>
        <v>0</v>
      </c>
      <c r="J2411" s="246">
        <f>SUM(J2412:J2413)</f>
        <v>0</v>
      </c>
      <c r="K2411" s="246">
        <f t="shared" si="248"/>
        <v>11250</v>
      </c>
    </row>
    <row r="2412" spans="1:11" ht="15" x14ac:dyDescent="0.2">
      <c r="A2412" s="215" t="s">
        <v>916</v>
      </c>
      <c r="B2412" s="213" t="s">
        <v>848</v>
      </c>
      <c r="C2412" s="217">
        <v>43</v>
      </c>
      <c r="D2412" s="215" t="s">
        <v>25</v>
      </c>
      <c r="E2412" s="219">
        <v>3221</v>
      </c>
      <c r="F2412" s="229" t="s">
        <v>146</v>
      </c>
      <c r="G2412" s="220"/>
      <c r="H2412" s="244">
        <v>250</v>
      </c>
      <c r="I2412" s="244"/>
      <c r="J2412" s="244"/>
      <c r="K2412" s="244">
        <f t="shared" si="248"/>
        <v>250</v>
      </c>
    </row>
    <row r="2413" spans="1:11" ht="15" x14ac:dyDescent="0.2">
      <c r="A2413" s="215" t="s">
        <v>916</v>
      </c>
      <c r="B2413" s="213" t="s">
        <v>848</v>
      </c>
      <c r="C2413" s="217">
        <v>43</v>
      </c>
      <c r="D2413" s="215" t="s">
        <v>25</v>
      </c>
      <c r="E2413" s="219">
        <v>3223</v>
      </c>
      <c r="F2413" s="229" t="s">
        <v>115</v>
      </c>
      <c r="G2413" s="220"/>
      <c r="H2413" s="244">
        <v>11000</v>
      </c>
      <c r="I2413" s="244"/>
      <c r="J2413" s="244"/>
      <c r="K2413" s="244">
        <f t="shared" si="248"/>
        <v>11000</v>
      </c>
    </row>
    <row r="2414" spans="1:11" x14ac:dyDescent="0.2">
      <c r="A2414" s="321" t="s">
        <v>916</v>
      </c>
      <c r="B2414" s="325" t="s">
        <v>848</v>
      </c>
      <c r="C2414" s="154">
        <v>43</v>
      </c>
      <c r="D2414" s="155"/>
      <c r="E2414" s="156">
        <v>323</v>
      </c>
      <c r="F2414" s="225"/>
      <c r="G2414" s="157"/>
      <c r="H2414" s="246">
        <f>SUM(H2415:H2417)</f>
        <v>32800</v>
      </c>
      <c r="I2414" s="246">
        <f>SUM(I2415:I2417)</f>
        <v>22500</v>
      </c>
      <c r="J2414" s="246">
        <f>SUM(J2415:J2417)</f>
        <v>0</v>
      </c>
      <c r="K2414" s="246">
        <f t="shared" si="248"/>
        <v>10300</v>
      </c>
    </row>
    <row r="2415" spans="1:11" ht="15" x14ac:dyDescent="0.2">
      <c r="A2415" s="215" t="s">
        <v>916</v>
      </c>
      <c r="B2415" s="213" t="s">
        <v>848</v>
      </c>
      <c r="C2415" s="217">
        <v>43</v>
      </c>
      <c r="D2415" s="215" t="s">
        <v>25</v>
      </c>
      <c r="E2415" s="219">
        <v>3233</v>
      </c>
      <c r="F2415" s="229" t="s">
        <v>119</v>
      </c>
      <c r="G2415" s="343"/>
      <c r="H2415" s="244">
        <v>300</v>
      </c>
      <c r="I2415" s="244"/>
      <c r="J2415" s="244"/>
      <c r="K2415" s="244">
        <f t="shared" si="248"/>
        <v>300</v>
      </c>
    </row>
    <row r="2416" spans="1:11" ht="15" x14ac:dyDescent="0.2">
      <c r="A2416" s="215" t="s">
        <v>916</v>
      </c>
      <c r="B2416" s="213" t="s">
        <v>848</v>
      </c>
      <c r="C2416" s="217">
        <v>43</v>
      </c>
      <c r="D2416" s="215" t="s">
        <v>25</v>
      </c>
      <c r="E2416" s="219">
        <v>3237</v>
      </c>
      <c r="F2416" s="229" t="s">
        <v>36</v>
      </c>
      <c r="G2416" s="343"/>
      <c r="H2416" s="244">
        <v>32000</v>
      </c>
      <c r="I2416" s="244">
        <v>22500</v>
      </c>
      <c r="J2416" s="244"/>
      <c r="K2416" s="244">
        <f t="shared" si="248"/>
        <v>9500</v>
      </c>
    </row>
    <row r="2417" spans="1:11" ht="15" x14ac:dyDescent="0.2">
      <c r="A2417" s="215" t="s">
        <v>916</v>
      </c>
      <c r="B2417" s="213" t="s">
        <v>848</v>
      </c>
      <c r="C2417" s="217">
        <v>43</v>
      </c>
      <c r="D2417" s="215" t="s">
        <v>25</v>
      </c>
      <c r="E2417" s="219">
        <v>3239</v>
      </c>
      <c r="F2417" s="229" t="s">
        <v>41</v>
      </c>
      <c r="G2417" s="344"/>
      <c r="H2417" s="244">
        <v>500</v>
      </c>
      <c r="I2417" s="244"/>
      <c r="J2417" s="244"/>
      <c r="K2417" s="244">
        <f t="shared" si="248"/>
        <v>500</v>
      </c>
    </row>
    <row r="2418" spans="1:11" x14ac:dyDescent="0.2">
      <c r="A2418" s="353" t="s">
        <v>916</v>
      </c>
      <c r="B2418" s="299" t="s">
        <v>848</v>
      </c>
      <c r="C2418" s="282">
        <v>43</v>
      </c>
      <c r="D2418" s="282"/>
      <c r="E2418" s="283">
        <v>42</v>
      </c>
      <c r="F2418" s="284"/>
      <c r="G2418" s="285"/>
      <c r="H2418" s="286">
        <f>H2419</f>
        <v>0</v>
      </c>
      <c r="I2418" s="286">
        <f t="shared" ref="I2418:J2419" si="253">I2419</f>
        <v>0</v>
      </c>
      <c r="J2418" s="286">
        <f t="shared" si="253"/>
        <v>542500</v>
      </c>
      <c r="K2418" s="286">
        <f t="shared" si="248"/>
        <v>542500</v>
      </c>
    </row>
    <row r="2419" spans="1:11" x14ac:dyDescent="0.2">
      <c r="A2419" s="321" t="s">
        <v>916</v>
      </c>
      <c r="B2419" s="325" t="s">
        <v>848</v>
      </c>
      <c r="C2419" s="154">
        <v>43</v>
      </c>
      <c r="D2419" s="155"/>
      <c r="E2419" s="156">
        <v>422</v>
      </c>
      <c r="F2419" s="225"/>
      <c r="G2419" s="157"/>
      <c r="H2419" s="246">
        <f>H2420</f>
        <v>0</v>
      </c>
      <c r="I2419" s="246">
        <f t="shared" si="253"/>
        <v>0</v>
      </c>
      <c r="J2419" s="246">
        <f t="shared" si="253"/>
        <v>542500</v>
      </c>
      <c r="K2419" s="246">
        <f t="shared" si="248"/>
        <v>542500</v>
      </c>
    </row>
    <row r="2420" spans="1:11" ht="15" x14ac:dyDescent="0.2">
      <c r="A2420" s="215" t="s">
        <v>916</v>
      </c>
      <c r="B2420" s="213" t="s">
        <v>848</v>
      </c>
      <c r="C2420" s="217">
        <v>43</v>
      </c>
      <c r="D2420" s="215" t="s">
        <v>25</v>
      </c>
      <c r="E2420" s="219">
        <v>4227</v>
      </c>
      <c r="F2420" s="229" t="s">
        <v>132</v>
      </c>
      <c r="G2420" s="220"/>
      <c r="H2420" s="244"/>
      <c r="I2420" s="244"/>
      <c r="J2420" s="244">
        <v>542500</v>
      </c>
      <c r="K2420" s="244">
        <f t="shared" si="248"/>
        <v>542500</v>
      </c>
    </row>
    <row r="2421" spans="1:11" x14ac:dyDescent="0.2">
      <c r="A2421" s="353" t="s">
        <v>916</v>
      </c>
      <c r="B2421" s="299" t="s">
        <v>848</v>
      </c>
      <c r="C2421" s="282">
        <v>559</v>
      </c>
      <c r="D2421" s="282"/>
      <c r="E2421" s="283">
        <v>32</v>
      </c>
      <c r="F2421" s="284"/>
      <c r="G2421" s="285"/>
      <c r="H2421" s="286">
        <f>H2422+H2424+H2427</f>
        <v>303400</v>
      </c>
      <c r="I2421" s="286">
        <f>I2422+I2424+I2427</f>
        <v>127500</v>
      </c>
      <c r="J2421" s="286">
        <f>J2422+J2424+J2427</f>
        <v>0</v>
      </c>
      <c r="K2421" s="286">
        <f t="shared" si="248"/>
        <v>175900</v>
      </c>
    </row>
    <row r="2422" spans="1:11" x14ac:dyDescent="0.2">
      <c r="A2422" s="321" t="s">
        <v>916</v>
      </c>
      <c r="B2422" s="325" t="s">
        <v>848</v>
      </c>
      <c r="C2422" s="154">
        <v>559</v>
      </c>
      <c r="D2422" s="155"/>
      <c r="E2422" s="156">
        <v>321</v>
      </c>
      <c r="F2422" s="225"/>
      <c r="G2422" s="157"/>
      <c r="H2422" s="246">
        <f>SUM(H2423:H2423)</f>
        <v>62000</v>
      </c>
      <c r="I2422" s="246">
        <f>SUM(I2423:I2423)</f>
        <v>0</v>
      </c>
      <c r="J2422" s="246">
        <f>SUM(J2423:J2423)</f>
        <v>0</v>
      </c>
      <c r="K2422" s="246">
        <f t="shared" si="248"/>
        <v>62000</v>
      </c>
    </row>
    <row r="2423" spans="1:11" ht="15" x14ac:dyDescent="0.2">
      <c r="A2423" s="215" t="s">
        <v>916</v>
      </c>
      <c r="B2423" s="213" t="s">
        <v>848</v>
      </c>
      <c r="C2423" s="217">
        <v>559</v>
      </c>
      <c r="D2423" s="215" t="s">
        <v>25</v>
      </c>
      <c r="E2423" s="219">
        <v>3211</v>
      </c>
      <c r="F2423" s="229" t="s">
        <v>110</v>
      </c>
      <c r="G2423" s="220"/>
      <c r="H2423" s="244">
        <v>62000</v>
      </c>
      <c r="I2423" s="244"/>
      <c r="J2423" s="244"/>
      <c r="K2423" s="244">
        <f t="shared" si="248"/>
        <v>62000</v>
      </c>
    </row>
    <row r="2424" spans="1:11" x14ac:dyDescent="0.2">
      <c r="A2424" s="321" t="s">
        <v>916</v>
      </c>
      <c r="B2424" s="325" t="s">
        <v>848</v>
      </c>
      <c r="C2424" s="154">
        <v>559</v>
      </c>
      <c r="D2424" s="155"/>
      <c r="E2424" s="156">
        <v>322</v>
      </c>
      <c r="F2424" s="225"/>
      <c r="G2424" s="157"/>
      <c r="H2424" s="246">
        <f>SUM(H2425:H2426)</f>
        <v>59200</v>
      </c>
      <c r="I2424" s="246">
        <f>SUM(I2425:I2426)</f>
        <v>0</v>
      </c>
      <c r="J2424" s="246">
        <f>SUM(J2425:J2426)</f>
        <v>0</v>
      </c>
      <c r="K2424" s="246">
        <f t="shared" si="248"/>
        <v>59200</v>
      </c>
    </row>
    <row r="2425" spans="1:11" ht="15" x14ac:dyDescent="0.2">
      <c r="A2425" s="215" t="s">
        <v>916</v>
      </c>
      <c r="B2425" s="213" t="s">
        <v>848</v>
      </c>
      <c r="C2425" s="217">
        <v>559</v>
      </c>
      <c r="D2425" s="215" t="s">
        <v>25</v>
      </c>
      <c r="E2425" s="219">
        <v>3221</v>
      </c>
      <c r="F2425" s="229" t="s">
        <v>146</v>
      </c>
      <c r="G2425" s="220"/>
      <c r="H2425" s="244">
        <v>1200</v>
      </c>
      <c r="I2425" s="244"/>
      <c r="J2425" s="244"/>
      <c r="K2425" s="244">
        <f t="shared" si="248"/>
        <v>1200</v>
      </c>
    </row>
    <row r="2426" spans="1:11" ht="15" x14ac:dyDescent="0.2">
      <c r="A2426" s="215" t="s">
        <v>916</v>
      </c>
      <c r="B2426" s="213" t="s">
        <v>848</v>
      </c>
      <c r="C2426" s="217">
        <v>559</v>
      </c>
      <c r="D2426" s="215" t="s">
        <v>25</v>
      </c>
      <c r="E2426" s="219">
        <v>3223</v>
      </c>
      <c r="F2426" s="229" t="s">
        <v>115</v>
      </c>
      <c r="G2426" s="220"/>
      <c r="H2426" s="244">
        <v>58000</v>
      </c>
      <c r="I2426" s="244"/>
      <c r="J2426" s="244"/>
      <c r="K2426" s="244">
        <f t="shared" si="248"/>
        <v>58000</v>
      </c>
    </row>
    <row r="2427" spans="1:11" x14ac:dyDescent="0.2">
      <c r="A2427" s="321" t="s">
        <v>916</v>
      </c>
      <c r="B2427" s="325" t="s">
        <v>848</v>
      </c>
      <c r="C2427" s="154">
        <v>559</v>
      </c>
      <c r="D2427" s="155"/>
      <c r="E2427" s="156">
        <v>323</v>
      </c>
      <c r="F2427" s="225"/>
      <c r="G2427" s="157"/>
      <c r="H2427" s="246">
        <f>SUM(H2428:H2430)</f>
        <v>182200</v>
      </c>
      <c r="I2427" s="246">
        <f>SUM(I2428:I2430)</f>
        <v>127500</v>
      </c>
      <c r="J2427" s="246">
        <f>SUM(J2428:J2430)</f>
        <v>0</v>
      </c>
      <c r="K2427" s="246">
        <f t="shared" si="248"/>
        <v>54700</v>
      </c>
    </row>
    <row r="2428" spans="1:11" ht="15" x14ac:dyDescent="0.2">
      <c r="A2428" s="215" t="s">
        <v>916</v>
      </c>
      <c r="B2428" s="213" t="s">
        <v>848</v>
      </c>
      <c r="C2428" s="217">
        <v>559</v>
      </c>
      <c r="D2428" s="215" t="s">
        <v>25</v>
      </c>
      <c r="E2428" s="219">
        <v>3233</v>
      </c>
      <c r="F2428" s="229" t="s">
        <v>119</v>
      </c>
      <c r="G2428" s="343"/>
      <c r="H2428" s="244">
        <v>1200</v>
      </c>
      <c r="I2428" s="244"/>
      <c r="J2428" s="244"/>
      <c r="K2428" s="244">
        <f t="shared" si="248"/>
        <v>1200</v>
      </c>
    </row>
    <row r="2429" spans="1:11" ht="15" x14ac:dyDescent="0.2">
      <c r="A2429" s="215" t="s">
        <v>916</v>
      </c>
      <c r="B2429" s="213" t="s">
        <v>848</v>
      </c>
      <c r="C2429" s="217">
        <v>559</v>
      </c>
      <c r="D2429" s="215" t="s">
        <v>25</v>
      </c>
      <c r="E2429" s="219">
        <v>3237</v>
      </c>
      <c r="F2429" s="229" t="s">
        <v>36</v>
      </c>
      <c r="G2429" s="343"/>
      <c r="H2429" s="244">
        <v>178000</v>
      </c>
      <c r="I2429" s="244">
        <v>127500</v>
      </c>
      <c r="J2429" s="244"/>
      <c r="K2429" s="244">
        <f t="shared" si="248"/>
        <v>50500</v>
      </c>
    </row>
    <row r="2430" spans="1:11" ht="15" x14ac:dyDescent="0.2">
      <c r="A2430" s="215" t="s">
        <v>916</v>
      </c>
      <c r="B2430" s="213" t="s">
        <v>848</v>
      </c>
      <c r="C2430" s="217">
        <v>559</v>
      </c>
      <c r="D2430" s="215" t="s">
        <v>25</v>
      </c>
      <c r="E2430" s="219">
        <v>3239</v>
      </c>
      <c r="F2430" s="229" t="s">
        <v>41</v>
      </c>
      <c r="G2430" s="344"/>
      <c r="H2430" s="244">
        <v>3000</v>
      </c>
      <c r="I2430" s="244"/>
      <c r="J2430" s="244"/>
      <c r="K2430" s="244">
        <f t="shared" si="248"/>
        <v>3000</v>
      </c>
    </row>
    <row r="2431" spans="1:11" x14ac:dyDescent="0.2">
      <c r="A2431" s="353" t="s">
        <v>916</v>
      </c>
      <c r="B2431" s="299" t="s">
        <v>848</v>
      </c>
      <c r="C2431" s="282">
        <v>559</v>
      </c>
      <c r="D2431" s="282"/>
      <c r="E2431" s="283">
        <v>42</v>
      </c>
      <c r="F2431" s="284"/>
      <c r="G2431" s="285"/>
      <c r="H2431" s="286">
        <f>H2432</f>
        <v>0</v>
      </c>
      <c r="I2431" s="286">
        <f t="shared" ref="I2431:J2432" si="254">I2432</f>
        <v>0</v>
      </c>
      <c r="J2431" s="286">
        <f t="shared" si="254"/>
        <v>127500</v>
      </c>
      <c r="K2431" s="286">
        <f t="shared" si="248"/>
        <v>127500</v>
      </c>
    </row>
    <row r="2432" spans="1:11" x14ac:dyDescent="0.2">
      <c r="A2432" s="321" t="s">
        <v>916</v>
      </c>
      <c r="B2432" s="325" t="s">
        <v>848</v>
      </c>
      <c r="C2432" s="154">
        <v>559</v>
      </c>
      <c r="D2432" s="155"/>
      <c r="E2432" s="156">
        <v>422</v>
      </c>
      <c r="F2432" s="225"/>
      <c r="G2432" s="157"/>
      <c r="H2432" s="246">
        <f>H2433</f>
        <v>0</v>
      </c>
      <c r="I2432" s="246">
        <f t="shared" si="254"/>
        <v>0</v>
      </c>
      <c r="J2432" s="246">
        <f t="shared" si="254"/>
        <v>127500</v>
      </c>
      <c r="K2432" s="246">
        <f t="shared" si="248"/>
        <v>127500</v>
      </c>
    </row>
    <row r="2433" spans="1:11" ht="15" x14ac:dyDescent="0.2">
      <c r="A2433" s="215" t="s">
        <v>916</v>
      </c>
      <c r="B2433" s="213" t="s">
        <v>848</v>
      </c>
      <c r="C2433" s="217">
        <v>559</v>
      </c>
      <c r="D2433" s="215" t="s">
        <v>25</v>
      </c>
      <c r="E2433" s="219">
        <v>4227</v>
      </c>
      <c r="F2433" s="229" t="s">
        <v>132</v>
      </c>
      <c r="G2433" s="220"/>
      <c r="H2433" s="244"/>
      <c r="I2433" s="244"/>
      <c r="J2433" s="244">
        <v>127500</v>
      </c>
      <c r="K2433" s="244">
        <f t="shared" si="248"/>
        <v>127500</v>
      </c>
    </row>
    <row r="2434" spans="1:11" ht="67.5" x14ac:dyDescent="0.2">
      <c r="A2434" s="354" t="s">
        <v>916</v>
      </c>
      <c r="B2434" s="293" t="s">
        <v>850</v>
      </c>
      <c r="C2434" s="293"/>
      <c r="D2434" s="293"/>
      <c r="E2434" s="294"/>
      <c r="F2434" s="296" t="s">
        <v>849</v>
      </c>
      <c r="G2434" s="297" t="s">
        <v>683</v>
      </c>
      <c r="H2434" s="298">
        <f>H2435+H2440+H2451+H2458+H2463+H2474</f>
        <v>2677860</v>
      </c>
      <c r="I2434" s="298">
        <f>I2435+I2440+I2451+I2458+I2463+I2474</f>
        <v>110000</v>
      </c>
      <c r="J2434" s="298">
        <f>J2435+J2440+J2451+J2458+J2463+J2474</f>
        <v>110000</v>
      </c>
      <c r="K2434" s="298">
        <f t="shared" si="248"/>
        <v>2677860</v>
      </c>
    </row>
    <row r="2435" spans="1:11" x14ac:dyDescent="0.2">
      <c r="A2435" s="331" t="s">
        <v>916</v>
      </c>
      <c r="B2435" s="329" t="s">
        <v>850</v>
      </c>
      <c r="C2435" s="282">
        <v>43</v>
      </c>
      <c r="D2435" s="329"/>
      <c r="E2435" s="283">
        <v>31</v>
      </c>
      <c r="F2435" s="284"/>
      <c r="G2435" s="284"/>
      <c r="H2435" s="314">
        <f>H2436+H2438</f>
        <v>12000</v>
      </c>
      <c r="I2435" s="314">
        <f>I2436+I2438</f>
        <v>0</v>
      </c>
      <c r="J2435" s="314">
        <f>J2436+J2438</f>
        <v>0</v>
      </c>
      <c r="K2435" s="314">
        <f t="shared" si="248"/>
        <v>12000</v>
      </c>
    </row>
    <row r="2436" spans="1:11" x14ac:dyDescent="0.2">
      <c r="A2436" s="321" t="s">
        <v>916</v>
      </c>
      <c r="B2436" s="325" t="s">
        <v>850</v>
      </c>
      <c r="C2436" s="326">
        <v>43</v>
      </c>
      <c r="D2436" s="321"/>
      <c r="E2436" s="187">
        <v>311</v>
      </c>
      <c r="F2436" s="230"/>
      <c r="G2436" s="327"/>
      <c r="H2436" s="200">
        <f>H2437</f>
        <v>10000</v>
      </c>
      <c r="I2436" s="200">
        <f>I2437</f>
        <v>0</v>
      </c>
      <c r="J2436" s="200">
        <f>J2437</f>
        <v>0</v>
      </c>
      <c r="K2436" s="200">
        <f t="shared" si="248"/>
        <v>10000</v>
      </c>
    </row>
    <row r="2437" spans="1:11" ht="15" x14ac:dyDescent="0.2">
      <c r="A2437" s="215" t="s">
        <v>916</v>
      </c>
      <c r="B2437" s="213" t="s">
        <v>850</v>
      </c>
      <c r="C2437" s="214">
        <v>43</v>
      </c>
      <c r="D2437" s="215" t="s">
        <v>25</v>
      </c>
      <c r="E2437" s="188">
        <v>3111</v>
      </c>
      <c r="F2437" s="228" t="s">
        <v>19</v>
      </c>
      <c r="H2437" s="330">
        <v>10000</v>
      </c>
      <c r="I2437" s="330"/>
      <c r="J2437" s="330"/>
      <c r="K2437" s="330">
        <f t="shared" si="248"/>
        <v>10000</v>
      </c>
    </row>
    <row r="2438" spans="1:11" x14ac:dyDescent="0.2">
      <c r="A2438" s="321" t="s">
        <v>916</v>
      </c>
      <c r="B2438" s="325" t="s">
        <v>850</v>
      </c>
      <c r="C2438" s="154">
        <v>43</v>
      </c>
      <c r="D2438" s="155"/>
      <c r="E2438" s="156">
        <v>313</v>
      </c>
      <c r="F2438" s="225"/>
      <c r="G2438" s="157"/>
      <c r="H2438" s="246">
        <f>SUM(H2439:H2439)</f>
        <v>2000</v>
      </c>
      <c r="I2438" s="246">
        <f>SUM(I2439:I2439)</f>
        <v>0</v>
      </c>
      <c r="J2438" s="246">
        <f>SUM(J2439:J2439)</f>
        <v>0</v>
      </c>
      <c r="K2438" s="246">
        <f t="shared" si="248"/>
        <v>2000</v>
      </c>
    </row>
    <row r="2439" spans="1:11" ht="15" x14ac:dyDescent="0.2">
      <c r="A2439" s="215" t="s">
        <v>916</v>
      </c>
      <c r="B2439" s="213" t="s">
        <v>850</v>
      </c>
      <c r="C2439" s="217">
        <v>43</v>
      </c>
      <c r="D2439" s="215" t="s">
        <v>25</v>
      </c>
      <c r="E2439" s="219">
        <v>3132</v>
      </c>
      <c r="F2439" s="229" t="s">
        <v>280</v>
      </c>
      <c r="G2439" s="220"/>
      <c r="H2439" s="244">
        <v>2000</v>
      </c>
      <c r="I2439" s="244"/>
      <c r="J2439" s="244"/>
      <c r="K2439" s="244">
        <f t="shared" si="248"/>
        <v>2000</v>
      </c>
    </row>
    <row r="2440" spans="1:11" x14ac:dyDescent="0.2">
      <c r="A2440" s="353" t="s">
        <v>916</v>
      </c>
      <c r="B2440" s="299" t="s">
        <v>850</v>
      </c>
      <c r="C2440" s="282">
        <v>43</v>
      </c>
      <c r="D2440" s="282"/>
      <c r="E2440" s="283">
        <v>32</v>
      </c>
      <c r="F2440" s="284"/>
      <c r="G2440" s="285"/>
      <c r="H2440" s="286">
        <f>H2441+H2444+H2447</f>
        <v>73500</v>
      </c>
      <c r="I2440" s="286">
        <f>I2441+I2444+I2447</f>
        <v>16500</v>
      </c>
      <c r="J2440" s="286">
        <f>J2441+J2444+J2447</f>
        <v>0</v>
      </c>
      <c r="K2440" s="286">
        <f t="shared" si="248"/>
        <v>57000</v>
      </c>
    </row>
    <row r="2441" spans="1:11" x14ac:dyDescent="0.2">
      <c r="A2441" s="321" t="s">
        <v>916</v>
      </c>
      <c r="B2441" s="325" t="s">
        <v>850</v>
      </c>
      <c r="C2441" s="154">
        <v>43</v>
      </c>
      <c r="D2441" s="155"/>
      <c r="E2441" s="156">
        <v>321</v>
      </c>
      <c r="F2441" s="225"/>
      <c r="G2441" s="157"/>
      <c r="H2441" s="246">
        <f>SUM(H2442:H2443)</f>
        <v>6800</v>
      </c>
      <c r="I2441" s="246">
        <f>SUM(I2442:I2443)</f>
        <v>0</v>
      </c>
      <c r="J2441" s="246">
        <f>SUM(J2442:J2443)</f>
        <v>0</v>
      </c>
      <c r="K2441" s="246">
        <f t="shared" si="248"/>
        <v>6800</v>
      </c>
    </row>
    <row r="2442" spans="1:11" ht="15" x14ac:dyDescent="0.2">
      <c r="A2442" s="215" t="s">
        <v>916</v>
      </c>
      <c r="B2442" s="213" t="s">
        <v>850</v>
      </c>
      <c r="C2442" s="217">
        <v>43</v>
      </c>
      <c r="D2442" s="215" t="s">
        <v>25</v>
      </c>
      <c r="E2442" s="219">
        <v>3211</v>
      </c>
      <c r="F2442" s="229" t="s">
        <v>110</v>
      </c>
      <c r="G2442" s="220"/>
      <c r="H2442" s="244">
        <v>5800</v>
      </c>
      <c r="I2442" s="244"/>
      <c r="J2442" s="244"/>
      <c r="K2442" s="244">
        <f t="shared" si="248"/>
        <v>5800</v>
      </c>
    </row>
    <row r="2443" spans="1:11" ht="30" x14ac:dyDescent="0.2">
      <c r="A2443" s="215" t="s">
        <v>916</v>
      </c>
      <c r="B2443" s="213" t="s">
        <v>850</v>
      </c>
      <c r="C2443" s="217">
        <v>43</v>
      </c>
      <c r="D2443" s="215" t="s">
        <v>25</v>
      </c>
      <c r="E2443" s="219">
        <v>3212</v>
      </c>
      <c r="F2443" s="229" t="s">
        <v>111</v>
      </c>
      <c r="G2443" s="220"/>
      <c r="H2443" s="244">
        <v>1000</v>
      </c>
      <c r="I2443" s="244"/>
      <c r="J2443" s="244"/>
      <c r="K2443" s="244">
        <f t="shared" ref="K2443:K2506" si="255">H2443-I2443+J2443</f>
        <v>1000</v>
      </c>
    </row>
    <row r="2444" spans="1:11" x14ac:dyDescent="0.2">
      <c r="A2444" s="321" t="s">
        <v>916</v>
      </c>
      <c r="B2444" s="325" t="s">
        <v>850</v>
      </c>
      <c r="C2444" s="154">
        <v>43</v>
      </c>
      <c r="D2444" s="155"/>
      <c r="E2444" s="156">
        <v>322</v>
      </c>
      <c r="F2444" s="225"/>
      <c r="G2444" s="157"/>
      <c r="H2444" s="246">
        <f>SUM(H2445:H2446)</f>
        <v>2200</v>
      </c>
      <c r="I2444" s="246">
        <f>SUM(I2445:I2446)</f>
        <v>0</v>
      </c>
      <c r="J2444" s="246">
        <f>SUM(J2445:J2446)</f>
        <v>0</v>
      </c>
      <c r="K2444" s="246">
        <f t="shared" si="255"/>
        <v>2200</v>
      </c>
    </row>
    <row r="2445" spans="1:11" ht="15" x14ac:dyDescent="0.2">
      <c r="A2445" s="215" t="s">
        <v>916</v>
      </c>
      <c r="B2445" s="213" t="s">
        <v>850</v>
      </c>
      <c r="C2445" s="217">
        <v>43</v>
      </c>
      <c r="D2445" s="215" t="s">
        <v>25</v>
      </c>
      <c r="E2445" s="219">
        <v>3221</v>
      </c>
      <c r="F2445" s="229" t="s">
        <v>146</v>
      </c>
      <c r="G2445" s="220"/>
      <c r="H2445" s="244">
        <v>2000</v>
      </c>
      <c r="I2445" s="244"/>
      <c r="J2445" s="244"/>
      <c r="K2445" s="244">
        <f t="shared" si="255"/>
        <v>2000</v>
      </c>
    </row>
    <row r="2446" spans="1:11" ht="15" x14ac:dyDescent="0.2">
      <c r="A2446" s="215" t="s">
        <v>916</v>
      </c>
      <c r="B2446" s="213" t="s">
        <v>850</v>
      </c>
      <c r="C2446" s="217">
        <v>43</v>
      </c>
      <c r="D2446" s="215" t="s">
        <v>25</v>
      </c>
      <c r="E2446" s="219">
        <v>3223</v>
      </c>
      <c r="F2446" s="229" t="s">
        <v>115</v>
      </c>
      <c r="G2446" s="220"/>
      <c r="H2446" s="244">
        <v>200</v>
      </c>
      <c r="I2446" s="244"/>
      <c r="J2446" s="244"/>
      <c r="K2446" s="244">
        <f t="shared" si="255"/>
        <v>200</v>
      </c>
    </row>
    <row r="2447" spans="1:11" x14ac:dyDescent="0.2">
      <c r="A2447" s="321" t="s">
        <v>916</v>
      </c>
      <c r="B2447" s="325" t="s">
        <v>850</v>
      </c>
      <c r="C2447" s="154">
        <v>43</v>
      </c>
      <c r="D2447" s="155"/>
      <c r="E2447" s="156">
        <v>323</v>
      </c>
      <c r="F2447" s="225"/>
      <c r="G2447" s="157"/>
      <c r="H2447" s="246">
        <f>SUM(H2448:H2450)</f>
        <v>64500</v>
      </c>
      <c r="I2447" s="246">
        <f>SUM(I2448:I2450)</f>
        <v>16500</v>
      </c>
      <c r="J2447" s="246">
        <f>SUM(J2448:J2450)</f>
        <v>0</v>
      </c>
      <c r="K2447" s="246">
        <f t="shared" si="255"/>
        <v>48000</v>
      </c>
    </row>
    <row r="2448" spans="1:11" ht="15" x14ac:dyDescent="0.2">
      <c r="A2448" s="215" t="s">
        <v>916</v>
      </c>
      <c r="B2448" s="213" t="s">
        <v>850</v>
      </c>
      <c r="C2448" s="217">
        <v>43</v>
      </c>
      <c r="D2448" s="215" t="s">
        <v>25</v>
      </c>
      <c r="E2448" s="219">
        <v>3233</v>
      </c>
      <c r="F2448" s="229" t="s">
        <v>119</v>
      </c>
      <c r="G2448" s="343"/>
      <c r="H2448" s="244">
        <v>6000</v>
      </c>
      <c r="I2448" s="244"/>
      <c r="J2448" s="244"/>
      <c r="K2448" s="244">
        <f t="shared" si="255"/>
        <v>6000</v>
      </c>
    </row>
    <row r="2449" spans="1:11" ht="15" x14ac:dyDescent="0.2">
      <c r="A2449" s="215" t="s">
        <v>916</v>
      </c>
      <c r="B2449" s="213" t="s">
        <v>850</v>
      </c>
      <c r="C2449" s="217">
        <v>43</v>
      </c>
      <c r="D2449" s="215" t="s">
        <v>25</v>
      </c>
      <c r="E2449" s="219">
        <v>3237</v>
      </c>
      <c r="F2449" s="229" t="s">
        <v>36</v>
      </c>
      <c r="G2449" s="343"/>
      <c r="H2449" s="244">
        <v>58000</v>
      </c>
      <c r="I2449" s="244">
        <v>16500</v>
      </c>
      <c r="J2449" s="244"/>
      <c r="K2449" s="244">
        <f t="shared" si="255"/>
        <v>41500</v>
      </c>
    </row>
    <row r="2450" spans="1:11" ht="15" x14ac:dyDescent="0.2">
      <c r="A2450" s="215" t="s">
        <v>916</v>
      </c>
      <c r="B2450" s="213" t="s">
        <v>850</v>
      </c>
      <c r="C2450" s="217">
        <v>43</v>
      </c>
      <c r="D2450" s="215" t="s">
        <v>25</v>
      </c>
      <c r="E2450" s="219">
        <v>3239</v>
      </c>
      <c r="F2450" s="229" t="s">
        <v>41</v>
      </c>
      <c r="G2450" s="344"/>
      <c r="H2450" s="244">
        <v>500</v>
      </c>
      <c r="I2450" s="244"/>
      <c r="J2450" s="244"/>
      <c r="K2450" s="244">
        <f t="shared" si="255"/>
        <v>500</v>
      </c>
    </row>
    <row r="2451" spans="1:11" x14ac:dyDescent="0.2">
      <c r="A2451" s="331" t="s">
        <v>916</v>
      </c>
      <c r="B2451" s="282" t="s">
        <v>850</v>
      </c>
      <c r="C2451" s="282">
        <v>43</v>
      </c>
      <c r="D2451" s="282"/>
      <c r="E2451" s="283">
        <v>42</v>
      </c>
      <c r="F2451" s="284"/>
      <c r="G2451" s="285"/>
      <c r="H2451" s="286">
        <f>H2452+H2454+H2456</f>
        <v>318500</v>
      </c>
      <c r="I2451" s="286">
        <f>I2452+I2454+I2456</f>
        <v>0</v>
      </c>
      <c r="J2451" s="286">
        <f>J2452+J2454+J2456</f>
        <v>16500</v>
      </c>
      <c r="K2451" s="286">
        <f t="shared" si="255"/>
        <v>335000</v>
      </c>
    </row>
    <row r="2452" spans="1:11" x14ac:dyDescent="0.2">
      <c r="A2452" s="321" t="s">
        <v>916</v>
      </c>
      <c r="B2452" s="325" t="s">
        <v>850</v>
      </c>
      <c r="C2452" s="154">
        <v>43</v>
      </c>
      <c r="D2452" s="155"/>
      <c r="E2452" s="156">
        <v>421</v>
      </c>
      <c r="F2452" s="225"/>
      <c r="G2452" s="157"/>
      <c r="H2452" s="242">
        <f>H2453</f>
        <v>242500</v>
      </c>
      <c r="I2452" s="242">
        <f>I2453</f>
        <v>0</v>
      </c>
      <c r="J2452" s="242">
        <f>J2453</f>
        <v>0</v>
      </c>
      <c r="K2452" s="242">
        <f t="shared" si="255"/>
        <v>242500</v>
      </c>
    </row>
    <row r="2453" spans="1:11" ht="15" x14ac:dyDescent="0.2">
      <c r="A2453" s="215" t="s">
        <v>916</v>
      </c>
      <c r="B2453" s="213" t="s">
        <v>850</v>
      </c>
      <c r="C2453" s="217">
        <v>43</v>
      </c>
      <c r="D2453" s="215" t="s">
        <v>25</v>
      </c>
      <c r="E2453" s="219">
        <v>4214</v>
      </c>
      <c r="F2453" s="229" t="s">
        <v>154</v>
      </c>
      <c r="G2453" s="220"/>
      <c r="H2453" s="244">
        <v>242500</v>
      </c>
      <c r="I2453" s="244"/>
      <c r="J2453" s="244"/>
      <c r="K2453" s="244">
        <f t="shared" si="255"/>
        <v>242500</v>
      </c>
    </row>
    <row r="2454" spans="1:11" x14ac:dyDescent="0.2">
      <c r="A2454" s="321" t="s">
        <v>916</v>
      </c>
      <c r="B2454" s="325" t="s">
        <v>850</v>
      </c>
      <c r="C2454" s="154">
        <v>43</v>
      </c>
      <c r="D2454" s="155"/>
      <c r="E2454" s="156">
        <v>422</v>
      </c>
      <c r="F2454" s="225"/>
      <c r="G2454" s="157"/>
      <c r="H2454" s="242">
        <f>SUM(H2455:H2455)</f>
        <v>28500</v>
      </c>
      <c r="I2454" s="242">
        <f>SUM(I2455:I2455)</f>
        <v>0</v>
      </c>
      <c r="J2454" s="242">
        <f>SUM(J2455:J2455)</f>
        <v>16500</v>
      </c>
      <c r="K2454" s="242">
        <f t="shared" si="255"/>
        <v>45000</v>
      </c>
    </row>
    <row r="2455" spans="1:11" ht="15" x14ac:dyDescent="0.2">
      <c r="A2455" s="215" t="s">
        <v>916</v>
      </c>
      <c r="B2455" s="213" t="s">
        <v>850</v>
      </c>
      <c r="C2455" s="217">
        <v>43</v>
      </c>
      <c r="D2455" s="215" t="s">
        <v>25</v>
      </c>
      <c r="E2455" s="219">
        <v>4227</v>
      </c>
      <c r="F2455" s="229" t="s">
        <v>132</v>
      </c>
      <c r="G2455" s="220"/>
      <c r="H2455" s="244">
        <v>28500</v>
      </c>
      <c r="I2455" s="244"/>
      <c r="J2455" s="244">
        <v>16500</v>
      </c>
      <c r="K2455" s="244">
        <f t="shared" si="255"/>
        <v>45000</v>
      </c>
    </row>
    <row r="2456" spans="1:11" x14ac:dyDescent="0.2">
      <c r="A2456" s="321" t="s">
        <v>916</v>
      </c>
      <c r="B2456" s="325" t="s">
        <v>850</v>
      </c>
      <c r="C2456" s="154">
        <v>43</v>
      </c>
      <c r="D2456" s="155"/>
      <c r="E2456" s="156">
        <v>423</v>
      </c>
      <c r="F2456" s="225"/>
      <c r="G2456" s="157"/>
      <c r="H2456" s="242">
        <f>+H2457</f>
        <v>47500</v>
      </c>
      <c r="I2456" s="242">
        <f>+I2457</f>
        <v>0</v>
      </c>
      <c r="J2456" s="242">
        <f>+J2457</f>
        <v>0</v>
      </c>
      <c r="K2456" s="242">
        <f t="shared" si="255"/>
        <v>47500</v>
      </c>
    </row>
    <row r="2457" spans="1:11" ht="15" x14ac:dyDescent="0.2">
      <c r="A2457" s="215" t="s">
        <v>916</v>
      </c>
      <c r="B2457" s="213" t="s">
        <v>850</v>
      </c>
      <c r="C2457" s="217">
        <v>43</v>
      </c>
      <c r="D2457" s="215" t="s">
        <v>25</v>
      </c>
      <c r="E2457" s="219">
        <v>4231</v>
      </c>
      <c r="F2457" s="229" t="s">
        <v>128</v>
      </c>
      <c r="G2457" s="220"/>
      <c r="H2457" s="340">
        <v>47500</v>
      </c>
      <c r="I2457" s="340"/>
      <c r="J2457" s="340"/>
      <c r="K2457" s="340">
        <f t="shared" si="255"/>
        <v>47500</v>
      </c>
    </row>
    <row r="2458" spans="1:11" x14ac:dyDescent="0.2">
      <c r="A2458" s="331" t="s">
        <v>916</v>
      </c>
      <c r="B2458" s="329" t="s">
        <v>850</v>
      </c>
      <c r="C2458" s="282">
        <v>559</v>
      </c>
      <c r="D2458" s="329"/>
      <c r="E2458" s="283">
        <v>31</v>
      </c>
      <c r="F2458" s="284"/>
      <c r="G2458" s="284"/>
      <c r="H2458" s="314">
        <f>H2459+H2461</f>
        <v>66000</v>
      </c>
      <c r="I2458" s="314">
        <f>I2459+I2461</f>
        <v>0</v>
      </c>
      <c r="J2458" s="314">
        <f>J2459+J2461</f>
        <v>0</v>
      </c>
      <c r="K2458" s="314">
        <f t="shared" si="255"/>
        <v>66000</v>
      </c>
    </row>
    <row r="2459" spans="1:11" x14ac:dyDescent="0.2">
      <c r="A2459" s="321" t="s">
        <v>916</v>
      </c>
      <c r="B2459" s="325" t="s">
        <v>850</v>
      </c>
      <c r="C2459" s="326">
        <v>559</v>
      </c>
      <c r="D2459" s="321"/>
      <c r="E2459" s="187">
        <v>311</v>
      </c>
      <c r="F2459" s="230"/>
      <c r="G2459" s="327"/>
      <c r="H2459" s="200">
        <f>H2460</f>
        <v>56000</v>
      </c>
      <c r="I2459" s="200">
        <f>I2460</f>
        <v>0</v>
      </c>
      <c r="J2459" s="200">
        <f>J2460</f>
        <v>0</v>
      </c>
      <c r="K2459" s="200">
        <f t="shared" si="255"/>
        <v>56000</v>
      </c>
    </row>
    <row r="2460" spans="1:11" ht="15" x14ac:dyDescent="0.2">
      <c r="A2460" s="215" t="s">
        <v>916</v>
      </c>
      <c r="B2460" s="213" t="s">
        <v>850</v>
      </c>
      <c r="C2460" s="214">
        <v>559</v>
      </c>
      <c r="D2460" s="215" t="s">
        <v>25</v>
      </c>
      <c r="E2460" s="188">
        <v>3111</v>
      </c>
      <c r="F2460" s="228" t="s">
        <v>19</v>
      </c>
      <c r="H2460" s="330">
        <v>56000</v>
      </c>
      <c r="I2460" s="330"/>
      <c r="J2460" s="330"/>
      <c r="K2460" s="330">
        <f t="shared" si="255"/>
        <v>56000</v>
      </c>
    </row>
    <row r="2461" spans="1:11" x14ac:dyDescent="0.2">
      <c r="A2461" s="321" t="s">
        <v>916</v>
      </c>
      <c r="B2461" s="325" t="s">
        <v>850</v>
      </c>
      <c r="C2461" s="154">
        <v>559</v>
      </c>
      <c r="D2461" s="155"/>
      <c r="E2461" s="156">
        <v>313</v>
      </c>
      <c r="F2461" s="225"/>
      <c r="G2461" s="157"/>
      <c r="H2461" s="246">
        <f>+H2462</f>
        <v>10000</v>
      </c>
      <c r="I2461" s="246">
        <f>+I2462</f>
        <v>0</v>
      </c>
      <c r="J2461" s="246">
        <f>+J2462</f>
        <v>0</v>
      </c>
      <c r="K2461" s="246">
        <f t="shared" si="255"/>
        <v>10000</v>
      </c>
    </row>
    <row r="2462" spans="1:11" ht="15" x14ac:dyDescent="0.2">
      <c r="A2462" s="215" t="s">
        <v>916</v>
      </c>
      <c r="B2462" s="213" t="s">
        <v>850</v>
      </c>
      <c r="C2462" s="217">
        <v>559</v>
      </c>
      <c r="D2462" s="215" t="s">
        <v>25</v>
      </c>
      <c r="E2462" s="219">
        <v>3132</v>
      </c>
      <c r="F2462" s="229" t="s">
        <v>280</v>
      </c>
      <c r="G2462" s="220"/>
      <c r="H2462" s="244">
        <v>10000</v>
      </c>
      <c r="I2462" s="244"/>
      <c r="J2462" s="244"/>
      <c r="K2462" s="244">
        <f t="shared" si="255"/>
        <v>10000</v>
      </c>
    </row>
    <row r="2463" spans="1:11" x14ac:dyDescent="0.2">
      <c r="A2463" s="353" t="s">
        <v>916</v>
      </c>
      <c r="B2463" s="299" t="s">
        <v>850</v>
      </c>
      <c r="C2463" s="282">
        <v>559</v>
      </c>
      <c r="D2463" s="282"/>
      <c r="E2463" s="283">
        <v>32</v>
      </c>
      <c r="F2463" s="284"/>
      <c r="G2463" s="285"/>
      <c r="H2463" s="286">
        <f>H2464+H2467+H2470</f>
        <v>407860</v>
      </c>
      <c r="I2463" s="286">
        <f>I2464+I2467+I2470</f>
        <v>93500</v>
      </c>
      <c r="J2463" s="286">
        <f>J2464+J2467+J2470</f>
        <v>0</v>
      </c>
      <c r="K2463" s="286">
        <f t="shared" si="255"/>
        <v>314360</v>
      </c>
    </row>
    <row r="2464" spans="1:11" x14ac:dyDescent="0.2">
      <c r="A2464" s="321" t="s">
        <v>916</v>
      </c>
      <c r="B2464" s="325" t="s">
        <v>850</v>
      </c>
      <c r="C2464" s="154">
        <v>559</v>
      </c>
      <c r="D2464" s="155"/>
      <c r="E2464" s="156">
        <v>321</v>
      </c>
      <c r="F2464" s="225"/>
      <c r="G2464" s="157"/>
      <c r="H2464" s="246">
        <f>SUM(H2465:H2466)</f>
        <v>36000</v>
      </c>
      <c r="I2464" s="246">
        <f>SUM(I2465:I2466)</f>
        <v>0</v>
      </c>
      <c r="J2464" s="246">
        <f>SUM(J2465:J2466)</f>
        <v>0</v>
      </c>
      <c r="K2464" s="246">
        <f t="shared" si="255"/>
        <v>36000</v>
      </c>
    </row>
    <row r="2465" spans="1:11" ht="15" x14ac:dyDescent="0.2">
      <c r="A2465" s="215" t="s">
        <v>916</v>
      </c>
      <c r="B2465" s="213" t="s">
        <v>850</v>
      </c>
      <c r="C2465" s="217">
        <v>559</v>
      </c>
      <c r="D2465" s="215" t="s">
        <v>25</v>
      </c>
      <c r="E2465" s="219">
        <v>3211</v>
      </c>
      <c r="F2465" s="229" t="s">
        <v>110</v>
      </c>
      <c r="G2465" s="220"/>
      <c r="H2465" s="244">
        <v>31000</v>
      </c>
      <c r="I2465" s="244"/>
      <c r="J2465" s="244"/>
      <c r="K2465" s="244">
        <f t="shared" si="255"/>
        <v>31000</v>
      </c>
    </row>
    <row r="2466" spans="1:11" ht="30" x14ac:dyDescent="0.2">
      <c r="A2466" s="215" t="s">
        <v>916</v>
      </c>
      <c r="B2466" s="213" t="s">
        <v>850</v>
      </c>
      <c r="C2466" s="217">
        <v>559</v>
      </c>
      <c r="D2466" s="215" t="s">
        <v>25</v>
      </c>
      <c r="E2466" s="219">
        <v>3212</v>
      </c>
      <c r="F2466" s="229" t="s">
        <v>111</v>
      </c>
      <c r="G2466" s="220"/>
      <c r="H2466" s="244">
        <v>5000</v>
      </c>
      <c r="I2466" s="244"/>
      <c r="J2466" s="244"/>
      <c r="K2466" s="244">
        <f t="shared" si="255"/>
        <v>5000</v>
      </c>
    </row>
    <row r="2467" spans="1:11" x14ac:dyDescent="0.2">
      <c r="A2467" s="321" t="s">
        <v>916</v>
      </c>
      <c r="B2467" s="325" t="s">
        <v>850</v>
      </c>
      <c r="C2467" s="154">
        <v>559</v>
      </c>
      <c r="D2467" s="155"/>
      <c r="E2467" s="156">
        <v>322</v>
      </c>
      <c r="F2467" s="225"/>
      <c r="G2467" s="157"/>
      <c r="H2467" s="246">
        <f>SUM(H2468:H2469)</f>
        <v>12000</v>
      </c>
      <c r="I2467" s="246">
        <f>SUM(I2468:I2469)</f>
        <v>0</v>
      </c>
      <c r="J2467" s="246">
        <f>SUM(J2468:J2469)</f>
        <v>0</v>
      </c>
      <c r="K2467" s="246">
        <f t="shared" si="255"/>
        <v>12000</v>
      </c>
    </row>
    <row r="2468" spans="1:11" ht="15" x14ac:dyDescent="0.2">
      <c r="A2468" s="215" t="s">
        <v>916</v>
      </c>
      <c r="B2468" s="213" t="s">
        <v>850</v>
      </c>
      <c r="C2468" s="217">
        <v>559</v>
      </c>
      <c r="D2468" s="215" t="s">
        <v>25</v>
      </c>
      <c r="E2468" s="219">
        <v>3221</v>
      </c>
      <c r="F2468" s="229" t="s">
        <v>146</v>
      </c>
      <c r="G2468" s="220"/>
      <c r="H2468" s="244">
        <v>11000</v>
      </c>
      <c r="I2468" s="244"/>
      <c r="J2468" s="244"/>
      <c r="K2468" s="244">
        <f t="shared" si="255"/>
        <v>11000</v>
      </c>
    </row>
    <row r="2469" spans="1:11" ht="15" x14ac:dyDescent="0.2">
      <c r="A2469" s="215" t="s">
        <v>916</v>
      </c>
      <c r="B2469" s="213" t="s">
        <v>850</v>
      </c>
      <c r="C2469" s="217">
        <v>559</v>
      </c>
      <c r="D2469" s="215" t="s">
        <v>25</v>
      </c>
      <c r="E2469" s="219">
        <v>3223</v>
      </c>
      <c r="F2469" s="229" t="s">
        <v>115</v>
      </c>
      <c r="G2469" s="220"/>
      <c r="H2469" s="244">
        <v>1000</v>
      </c>
      <c r="I2469" s="244"/>
      <c r="J2469" s="244"/>
      <c r="K2469" s="244">
        <f t="shared" si="255"/>
        <v>1000</v>
      </c>
    </row>
    <row r="2470" spans="1:11" x14ac:dyDescent="0.2">
      <c r="A2470" s="321" t="s">
        <v>916</v>
      </c>
      <c r="B2470" s="325" t="s">
        <v>850</v>
      </c>
      <c r="C2470" s="154">
        <v>559</v>
      </c>
      <c r="D2470" s="155"/>
      <c r="E2470" s="156">
        <v>323</v>
      </c>
      <c r="F2470" s="225"/>
      <c r="G2470" s="157"/>
      <c r="H2470" s="246">
        <f>SUM(H2471:H2473)</f>
        <v>359860</v>
      </c>
      <c r="I2470" s="246">
        <f>SUM(I2471:I2473)</f>
        <v>93500</v>
      </c>
      <c r="J2470" s="246">
        <f>SUM(J2471:J2473)</f>
        <v>0</v>
      </c>
      <c r="K2470" s="246">
        <f t="shared" si="255"/>
        <v>266360</v>
      </c>
    </row>
    <row r="2471" spans="1:11" ht="15" x14ac:dyDescent="0.2">
      <c r="A2471" s="215" t="s">
        <v>916</v>
      </c>
      <c r="B2471" s="213" t="s">
        <v>850</v>
      </c>
      <c r="C2471" s="217">
        <v>559</v>
      </c>
      <c r="D2471" s="215" t="s">
        <v>25</v>
      </c>
      <c r="E2471" s="219">
        <v>3233</v>
      </c>
      <c r="F2471" s="229" t="s">
        <v>119</v>
      </c>
      <c r="G2471" s="343"/>
      <c r="H2471" s="244">
        <v>33000</v>
      </c>
      <c r="I2471" s="244"/>
      <c r="J2471" s="244"/>
      <c r="K2471" s="244">
        <f t="shared" si="255"/>
        <v>33000</v>
      </c>
    </row>
    <row r="2472" spans="1:11" ht="15" x14ac:dyDescent="0.2">
      <c r="A2472" s="215" t="s">
        <v>916</v>
      </c>
      <c r="B2472" s="213" t="s">
        <v>850</v>
      </c>
      <c r="C2472" s="217">
        <v>559</v>
      </c>
      <c r="D2472" s="215" t="s">
        <v>25</v>
      </c>
      <c r="E2472" s="219">
        <v>3237</v>
      </c>
      <c r="F2472" s="229" t="s">
        <v>36</v>
      </c>
      <c r="G2472" s="343"/>
      <c r="H2472" s="244">
        <v>324000</v>
      </c>
      <c r="I2472" s="244">
        <v>93500</v>
      </c>
      <c r="J2472" s="244"/>
      <c r="K2472" s="244">
        <f t="shared" si="255"/>
        <v>230500</v>
      </c>
    </row>
    <row r="2473" spans="1:11" ht="15" x14ac:dyDescent="0.2">
      <c r="A2473" s="215" t="s">
        <v>916</v>
      </c>
      <c r="B2473" s="213" t="s">
        <v>850</v>
      </c>
      <c r="C2473" s="217">
        <v>559</v>
      </c>
      <c r="D2473" s="215" t="s">
        <v>25</v>
      </c>
      <c r="E2473" s="219">
        <v>3239</v>
      </c>
      <c r="F2473" s="229" t="s">
        <v>41</v>
      </c>
      <c r="G2473" s="344"/>
      <c r="H2473" s="244">
        <v>2860</v>
      </c>
      <c r="I2473" s="244"/>
      <c r="J2473" s="244"/>
      <c r="K2473" s="244">
        <f t="shared" si="255"/>
        <v>2860</v>
      </c>
    </row>
    <row r="2474" spans="1:11" x14ac:dyDescent="0.2">
      <c r="A2474" s="331" t="s">
        <v>916</v>
      </c>
      <c r="B2474" s="282" t="s">
        <v>850</v>
      </c>
      <c r="C2474" s="282">
        <v>559</v>
      </c>
      <c r="D2474" s="282"/>
      <c r="E2474" s="283">
        <v>42</v>
      </c>
      <c r="F2474" s="284"/>
      <c r="G2474" s="285"/>
      <c r="H2474" s="286">
        <f>H2475+H2477+H2479</f>
        <v>1800000</v>
      </c>
      <c r="I2474" s="286">
        <f>I2475+I2477+I2479</f>
        <v>0</v>
      </c>
      <c r="J2474" s="286">
        <f>J2475+J2477+J2479</f>
        <v>93500</v>
      </c>
      <c r="K2474" s="286">
        <f t="shared" si="255"/>
        <v>1893500</v>
      </c>
    </row>
    <row r="2475" spans="1:11" x14ac:dyDescent="0.2">
      <c r="A2475" s="321" t="s">
        <v>916</v>
      </c>
      <c r="B2475" s="325" t="s">
        <v>850</v>
      </c>
      <c r="C2475" s="154">
        <v>559</v>
      </c>
      <c r="D2475" s="155"/>
      <c r="E2475" s="156">
        <v>421</v>
      </c>
      <c r="F2475" s="225"/>
      <c r="G2475" s="157"/>
      <c r="H2475" s="242">
        <f>H2476</f>
        <v>1372000</v>
      </c>
      <c r="I2475" s="242">
        <f>I2476</f>
        <v>0</v>
      </c>
      <c r="J2475" s="242">
        <f>J2476</f>
        <v>0</v>
      </c>
      <c r="K2475" s="242">
        <f t="shared" si="255"/>
        <v>1372000</v>
      </c>
    </row>
    <row r="2476" spans="1:11" ht="15" x14ac:dyDescent="0.2">
      <c r="A2476" s="215" t="s">
        <v>916</v>
      </c>
      <c r="B2476" s="213" t="s">
        <v>850</v>
      </c>
      <c r="C2476" s="217">
        <v>559</v>
      </c>
      <c r="D2476" s="215" t="s">
        <v>25</v>
      </c>
      <c r="E2476" s="219">
        <v>4214</v>
      </c>
      <c r="F2476" s="229" t="s">
        <v>154</v>
      </c>
      <c r="G2476" s="220"/>
      <c r="H2476" s="244">
        <v>1372000</v>
      </c>
      <c r="I2476" s="244"/>
      <c r="J2476" s="244"/>
      <c r="K2476" s="244">
        <f t="shared" si="255"/>
        <v>1372000</v>
      </c>
    </row>
    <row r="2477" spans="1:11" x14ac:dyDescent="0.2">
      <c r="A2477" s="321" t="s">
        <v>916</v>
      </c>
      <c r="B2477" s="325" t="s">
        <v>850</v>
      </c>
      <c r="C2477" s="154">
        <v>559</v>
      </c>
      <c r="D2477" s="155"/>
      <c r="E2477" s="156">
        <v>422</v>
      </c>
      <c r="F2477" s="225"/>
      <c r="G2477" s="157"/>
      <c r="H2477" s="242">
        <f>SUM(H2478:H2478)</f>
        <v>160000</v>
      </c>
      <c r="I2477" s="242">
        <f>SUM(I2478:I2478)</f>
        <v>0</v>
      </c>
      <c r="J2477" s="242">
        <f>SUM(J2478:J2478)</f>
        <v>93500</v>
      </c>
      <c r="K2477" s="242">
        <f t="shared" si="255"/>
        <v>253500</v>
      </c>
    </row>
    <row r="2478" spans="1:11" ht="15" x14ac:dyDescent="0.2">
      <c r="A2478" s="215" t="s">
        <v>916</v>
      </c>
      <c r="B2478" s="213" t="s">
        <v>850</v>
      </c>
      <c r="C2478" s="217">
        <v>559</v>
      </c>
      <c r="D2478" s="215" t="s">
        <v>25</v>
      </c>
      <c r="E2478" s="219">
        <v>4227</v>
      </c>
      <c r="F2478" s="229" t="s">
        <v>132</v>
      </c>
      <c r="G2478" s="220"/>
      <c r="H2478" s="244">
        <v>160000</v>
      </c>
      <c r="I2478" s="244"/>
      <c r="J2478" s="244">
        <v>93500</v>
      </c>
      <c r="K2478" s="244">
        <f t="shared" si="255"/>
        <v>253500</v>
      </c>
    </row>
    <row r="2479" spans="1:11" x14ac:dyDescent="0.2">
      <c r="A2479" s="321" t="s">
        <v>916</v>
      </c>
      <c r="B2479" s="325" t="s">
        <v>850</v>
      </c>
      <c r="C2479" s="154">
        <v>559</v>
      </c>
      <c r="D2479" s="155"/>
      <c r="E2479" s="156">
        <v>423</v>
      </c>
      <c r="F2479" s="225"/>
      <c r="G2479" s="157"/>
      <c r="H2479" s="242">
        <f>+H2480</f>
        <v>268000</v>
      </c>
      <c r="I2479" s="242">
        <f>+I2480</f>
        <v>0</v>
      </c>
      <c r="J2479" s="242">
        <f>+J2480</f>
        <v>0</v>
      </c>
      <c r="K2479" s="242">
        <f t="shared" si="255"/>
        <v>268000</v>
      </c>
    </row>
    <row r="2480" spans="1:11" ht="15" x14ac:dyDescent="0.2">
      <c r="A2480" s="215" t="s">
        <v>916</v>
      </c>
      <c r="B2480" s="213" t="s">
        <v>850</v>
      </c>
      <c r="C2480" s="217">
        <v>559</v>
      </c>
      <c r="D2480" s="215" t="s">
        <v>25</v>
      </c>
      <c r="E2480" s="219">
        <v>4231</v>
      </c>
      <c r="F2480" s="229" t="s">
        <v>128</v>
      </c>
      <c r="G2480" s="220"/>
      <c r="H2480" s="340">
        <v>268000</v>
      </c>
      <c r="I2480" s="340"/>
      <c r="J2480" s="340"/>
      <c r="K2480" s="340">
        <f t="shared" si="255"/>
        <v>268000</v>
      </c>
    </row>
    <row r="2481" spans="1:11" ht="67.5" x14ac:dyDescent="0.2">
      <c r="A2481" s="354" t="s">
        <v>916</v>
      </c>
      <c r="B2481" s="293" t="s">
        <v>852</v>
      </c>
      <c r="C2481" s="293"/>
      <c r="D2481" s="293"/>
      <c r="E2481" s="294"/>
      <c r="F2481" s="296" t="s">
        <v>851</v>
      </c>
      <c r="G2481" s="297" t="s">
        <v>683</v>
      </c>
      <c r="H2481" s="349">
        <f>+H2482+H2485</f>
        <v>24500000</v>
      </c>
      <c r="I2481" s="349">
        <f t="shared" ref="I2481:J2481" si="256">+I2482+I2485</f>
        <v>0</v>
      </c>
      <c r="J2481" s="349">
        <f t="shared" si="256"/>
        <v>1400000</v>
      </c>
      <c r="K2481" s="349">
        <f t="shared" si="255"/>
        <v>25900000</v>
      </c>
    </row>
    <row r="2482" spans="1:11" x14ac:dyDescent="0.2">
      <c r="A2482" s="353" t="s">
        <v>916</v>
      </c>
      <c r="B2482" s="299" t="s">
        <v>852</v>
      </c>
      <c r="C2482" s="282">
        <v>11</v>
      </c>
      <c r="D2482" s="282"/>
      <c r="E2482" s="283">
        <v>42</v>
      </c>
      <c r="F2482" s="284"/>
      <c r="G2482" s="285"/>
      <c r="H2482" s="286">
        <f t="shared" ref="H2482:J2483" si="257">H2483</f>
        <v>24000000</v>
      </c>
      <c r="I2482" s="286">
        <f t="shared" si="257"/>
        <v>0</v>
      </c>
      <c r="J2482" s="286">
        <f t="shared" si="257"/>
        <v>1400000</v>
      </c>
      <c r="K2482" s="286">
        <f t="shared" si="255"/>
        <v>25400000</v>
      </c>
    </row>
    <row r="2483" spans="1:11" x14ac:dyDescent="0.2">
      <c r="A2483" s="321" t="s">
        <v>916</v>
      </c>
      <c r="B2483" s="325" t="s">
        <v>852</v>
      </c>
      <c r="C2483" s="154">
        <v>11</v>
      </c>
      <c r="D2483" s="155"/>
      <c r="E2483" s="156">
        <v>421</v>
      </c>
      <c r="F2483" s="225"/>
      <c r="G2483" s="157"/>
      <c r="H2483" s="242">
        <f t="shared" si="257"/>
        <v>24000000</v>
      </c>
      <c r="I2483" s="242">
        <f t="shared" si="257"/>
        <v>0</v>
      </c>
      <c r="J2483" s="242">
        <f t="shared" si="257"/>
        <v>1400000</v>
      </c>
      <c r="K2483" s="242">
        <f t="shared" si="255"/>
        <v>25400000</v>
      </c>
    </row>
    <row r="2484" spans="1:11" ht="15" x14ac:dyDescent="0.2">
      <c r="A2484" s="215" t="s">
        <v>916</v>
      </c>
      <c r="B2484" s="213" t="s">
        <v>852</v>
      </c>
      <c r="C2484" s="217">
        <v>11</v>
      </c>
      <c r="D2484" s="215" t="s">
        <v>25</v>
      </c>
      <c r="E2484" s="219">
        <v>4213</v>
      </c>
      <c r="F2484" s="229" t="s">
        <v>790</v>
      </c>
      <c r="G2484" s="220"/>
      <c r="H2484" s="244">
        <v>24000000</v>
      </c>
      <c r="I2484" s="244"/>
      <c r="J2484" s="244">
        <v>1400000</v>
      </c>
      <c r="K2484" s="244">
        <f t="shared" si="255"/>
        <v>25400000</v>
      </c>
    </row>
    <row r="2485" spans="1:11" x14ac:dyDescent="0.2">
      <c r="A2485" s="353" t="s">
        <v>916</v>
      </c>
      <c r="B2485" s="299" t="s">
        <v>852</v>
      </c>
      <c r="C2485" s="282">
        <v>43</v>
      </c>
      <c r="D2485" s="282"/>
      <c r="E2485" s="283">
        <v>42</v>
      </c>
      <c r="F2485" s="284"/>
      <c r="G2485" s="285"/>
      <c r="H2485" s="286">
        <f t="shared" ref="H2485:J2486" si="258">H2486</f>
        <v>500000</v>
      </c>
      <c r="I2485" s="286">
        <f t="shared" si="258"/>
        <v>0</v>
      </c>
      <c r="J2485" s="286">
        <f t="shared" si="258"/>
        <v>0</v>
      </c>
      <c r="K2485" s="286">
        <f t="shared" si="255"/>
        <v>500000</v>
      </c>
    </row>
    <row r="2486" spans="1:11" x14ac:dyDescent="0.2">
      <c r="A2486" s="321" t="s">
        <v>916</v>
      </c>
      <c r="B2486" s="325" t="s">
        <v>852</v>
      </c>
      <c r="C2486" s="154">
        <v>43</v>
      </c>
      <c r="D2486" s="155"/>
      <c r="E2486" s="156">
        <v>421</v>
      </c>
      <c r="F2486" s="225"/>
      <c r="G2486" s="157"/>
      <c r="H2486" s="242">
        <f t="shared" si="258"/>
        <v>500000</v>
      </c>
      <c r="I2486" s="242">
        <f t="shared" si="258"/>
        <v>0</v>
      </c>
      <c r="J2486" s="242">
        <f t="shared" si="258"/>
        <v>0</v>
      </c>
      <c r="K2486" s="242">
        <f t="shared" si="255"/>
        <v>500000</v>
      </c>
    </row>
    <row r="2487" spans="1:11" ht="15" x14ac:dyDescent="0.2">
      <c r="A2487" s="215" t="s">
        <v>916</v>
      </c>
      <c r="B2487" s="213" t="s">
        <v>852</v>
      </c>
      <c r="C2487" s="217">
        <v>43</v>
      </c>
      <c r="D2487" s="215" t="s">
        <v>25</v>
      </c>
      <c r="E2487" s="219">
        <v>4213</v>
      </c>
      <c r="F2487" s="229" t="s">
        <v>790</v>
      </c>
      <c r="G2487" s="220"/>
      <c r="H2487" s="244">
        <v>500000</v>
      </c>
      <c r="I2487" s="244"/>
      <c r="J2487" s="244"/>
      <c r="K2487" s="244">
        <f t="shared" si="255"/>
        <v>500000</v>
      </c>
    </row>
    <row r="2488" spans="1:11" ht="67.5" x14ac:dyDescent="0.2">
      <c r="A2488" s="354" t="s">
        <v>916</v>
      </c>
      <c r="B2488" s="293" t="s">
        <v>948</v>
      </c>
      <c r="C2488" s="293"/>
      <c r="D2488" s="293"/>
      <c r="E2488" s="294"/>
      <c r="F2488" s="296" t="s">
        <v>949</v>
      </c>
      <c r="G2488" s="297" t="s">
        <v>683</v>
      </c>
      <c r="H2488" s="349">
        <f>H2489+H2494+H2507+H2512+H2498+H2503</f>
        <v>13598000</v>
      </c>
      <c r="I2488" s="349">
        <f t="shared" ref="I2488:J2488" si="259">I2489+I2494+I2507+I2512+I2498+I2503</f>
        <v>6790500</v>
      </c>
      <c r="J2488" s="349">
        <f t="shared" si="259"/>
        <v>10183000</v>
      </c>
      <c r="K2488" s="349">
        <f t="shared" si="255"/>
        <v>16990500</v>
      </c>
    </row>
    <row r="2489" spans="1:11" x14ac:dyDescent="0.2">
      <c r="A2489" s="353" t="s">
        <v>916</v>
      </c>
      <c r="B2489" s="299" t="s">
        <v>948</v>
      </c>
      <c r="C2489" s="282">
        <v>43</v>
      </c>
      <c r="D2489" s="282"/>
      <c r="E2489" s="283">
        <v>32</v>
      </c>
      <c r="F2489" s="284"/>
      <c r="G2489" s="285"/>
      <c r="H2489" s="286">
        <f>H2490</f>
        <v>144000</v>
      </c>
      <c r="I2489" s="286">
        <f>I2490</f>
        <v>0</v>
      </c>
      <c r="J2489" s="286">
        <f>J2490</f>
        <v>0</v>
      </c>
      <c r="K2489" s="286">
        <f t="shared" si="255"/>
        <v>144000</v>
      </c>
    </row>
    <row r="2490" spans="1:11" x14ac:dyDescent="0.2">
      <c r="A2490" s="321" t="s">
        <v>916</v>
      </c>
      <c r="B2490" s="325" t="s">
        <v>948</v>
      </c>
      <c r="C2490" s="154">
        <v>43</v>
      </c>
      <c r="D2490" s="155"/>
      <c r="E2490" s="156">
        <v>323</v>
      </c>
      <c r="F2490" s="225"/>
      <c r="G2490" s="157"/>
      <c r="H2490" s="242">
        <f>SUM(H2491:H2493)</f>
        <v>144000</v>
      </c>
      <c r="I2490" s="242">
        <f>SUM(I2491:I2493)</f>
        <v>0</v>
      </c>
      <c r="J2490" s="242">
        <f>SUM(J2491:J2493)</f>
        <v>0</v>
      </c>
      <c r="K2490" s="242">
        <f t="shared" si="255"/>
        <v>144000</v>
      </c>
    </row>
    <row r="2491" spans="1:11" ht="15" x14ac:dyDescent="0.2">
      <c r="A2491" s="215" t="s">
        <v>916</v>
      </c>
      <c r="B2491" s="213" t="s">
        <v>948</v>
      </c>
      <c r="C2491" s="217">
        <v>43</v>
      </c>
      <c r="D2491" s="215" t="s">
        <v>25</v>
      </c>
      <c r="E2491" s="219">
        <v>3233</v>
      </c>
      <c r="F2491" s="229" t="s">
        <v>119</v>
      </c>
      <c r="G2491" s="220"/>
      <c r="H2491" s="244">
        <v>10000</v>
      </c>
      <c r="I2491" s="244"/>
      <c r="J2491" s="244"/>
      <c r="K2491" s="244">
        <f t="shared" si="255"/>
        <v>10000</v>
      </c>
    </row>
    <row r="2492" spans="1:11" ht="15" x14ac:dyDescent="0.2">
      <c r="A2492" s="215" t="s">
        <v>916</v>
      </c>
      <c r="B2492" s="213" t="s">
        <v>948</v>
      </c>
      <c r="C2492" s="217">
        <v>43</v>
      </c>
      <c r="D2492" s="215" t="s">
        <v>25</v>
      </c>
      <c r="E2492" s="219">
        <v>3237</v>
      </c>
      <c r="F2492" s="229" t="s">
        <v>36</v>
      </c>
      <c r="G2492" s="220"/>
      <c r="H2492" s="244">
        <v>110000</v>
      </c>
      <c r="I2492" s="244"/>
      <c r="J2492" s="244"/>
      <c r="K2492" s="244">
        <f t="shared" si="255"/>
        <v>110000</v>
      </c>
    </row>
    <row r="2493" spans="1:11" ht="15" x14ac:dyDescent="0.2">
      <c r="A2493" s="215" t="s">
        <v>916</v>
      </c>
      <c r="B2493" s="213" t="s">
        <v>948</v>
      </c>
      <c r="C2493" s="217">
        <v>43</v>
      </c>
      <c r="D2493" s="215" t="s">
        <v>25</v>
      </c>
      <c r="E2493" s="219">
        <v>3239</v>
      </c>
      <c r="F2493" s="229" t="s">
        <v>41</v>
      </c>
      <c r="G2493" s="220"/>
      <c r="H2493" s="244">
        <v>24000</v>
      </c>
      <c r="I2493" s="244"/>
      <c r="J2493" s="244"/>
      <c r="K2493" s="244">
        <f t="shared" si="255"/>
        <v>24000</v>
      </c>
    </row>
    <row r="2494" spans="1:11" x14ac:dyDescent="0.2">
      <c r="A2494" s="353" t="s">
        <v>916</v>
      </c>
      <c r="B2494" s="299" t="s">
        <v>948</v>
      </c>
      <c r="C2494" s="282">
        <v>43</v>
      </c>
      <c r="D2494" s="282"/>
      <c r="E2494" s="283">
        <v>42</v>
      </c>
      <c r="F2494" s="284"/>
      <c r="G2494" s="285"/>
      <c r="H2494" s="286">
        <f>H2495</f>
        <v>6655000</v>
      </c>
      <c r="I2494" s="286">
        <f>I2495</f>
        <v>0</v>
      </c>
      <c r="J2494" s="286">
        <f>J2495</f>
        <v>3435000</v>
      </c>
      <c r="K2494" s="286">
        <f t="shared" si="255"/>
        <v>10090000</v>
      </c>
    </row>
    <row r="2495" spans="1:11" x14ac:dyDescent="0.2">
      <c r="A2495" s="321" t="s">
        <v>916</v>
      </c>
      <c r="B2495" s="325" t="s">
        <v>948</v>
      </c>
      <c r="C2495" s="154">
        <v>43</v>
      </c>
      <c r="D2495" s="155"/>
      <c r="E2495" s="156">
        <v>421</v>
      </c>
      <c r="F2495" s="225"/>
      <c r="G2495" s="157"/>
      <c r="H2495" s="242">
        <f>SUM(H2496:H2497)</f>
        <v>6655000</v>
      </c>
      <c r="I2495" s="242">
        <f>SUM(I2496:I2497)</f>
        <v>0</v>
      </c>
      <c r="J2495" s="242">
        <f>SUM(J2496:J2497)</f>
        <v>3435000</v>
      </c>
      <c r="K2495" s="242">
        <f t="shared" si="255"/>
        <v>10090000</v>
      </c>
    </row>
    <row r="2496" spans="1:11" ht="15" x14ac:dyDescent="0.2">
      <c r="A2496" s="215" t="s">
        <v>916</v>
      </c>
      <c r="B2496" s="213" t="s">
        <v>948</v>
      </c>
      <c r="C2496" s="217">
        <v>43</v>
      </c>
      <c r="D2496" s="215" t="s">
        <v>25</v>
      </c>
      <c r="E2496" s="219">
        <v>4213</v>
      </c>
      <c r="F2496" s="229" t="s">
        <v>790</v>
      </c>
      <c r="G2496" s="220"/>
      <c r="H2496" s="244">
        <v>5000</v>
      </c>
      <c r="I2496" s="244"/>
      <c r="J2496" s="244"/>
      <c r="K2496" s="244">
        <f t="shared" si="255"/>
        <v>5000</v>
      </c>
    </row>
    <row r="2497" spans="1:11" ht="15" x14ac:dyDescent="0.2">
      <c r="A2497" s="215" t="s">
        <v>916</v>
      </c>
      <c r="B2497" s="213" t="s">
        <v>948</v>
      </c>
      <c r="C2497" s="217">
        <v>43</v>
      </c>
      <c r="D2497" s="215" t="s">
        <v>25</v>
      </c>
      <c r="E2497" s="219">
        <v>4214</v>
      </c>
      <c r="F2497" s="229" t="s">
        <v>154</v>
      </c>
      <c r="G2497" s="220"/>
      <c r="H2497" s="244">
        <v>6650000</v>
      </c>
      <c r="I2497" s="244"/>
      <c r="J2497" s="244">
        <v>3435000</v>
      </c>
      <c r="K2497" s="244">
        <f t="shared" si="255"/>
        <v>10085000</v>
      </c>
    </row>
    <row r="2498" spans="1:11" x14ac:dyDescent="0.2">
      <c r="A2498" s="353" t="s">
        <v>916</v>
      </c>
      <c r="B2498" s="299" t="s">
        <v>948</v>
      </c>
      <c r="C2498" s="282">
        <v>51</v>
      </c>
      <c r="D2498" s="282"/>
      <c r="E2498" s="283">
        <v>32</v>
      </c>
      <c r="F2498" s="284"/>
      <c r="G2498" s="285"/>
      <c r="H2498" s="286">
        <f>H2499</f>
        <v>0</v>
      </c>
      <c r="I2498" s="286">
        <f>I2499</f>
        <v>0</v>
      </c>
      <c r="J2498" s="286">
        <f>J2499</f>
        <v>137000</v>
      </c>
      <c r="K2498" s="286">
        <f t="shared" si="255"/>
        <v>137000</v>
      </c>
    </row>
    <row r="2499" spans="1:11" x14ac:dyDescent="0.2">
      <c r="A2499" s="321" t="s">
        <v>916</v>
      </c>
      <c r="B2499" s="325" t="s">
        <v>948</v>
      </c>
      <c r="C2499" s="154">
        <v>51</v>
      </c>
      <c r="D2499" s="155"/>
      <c r="E2499" s="156">
        <v>323</v>
      </c>
      <c r="F2499" s="225"/>
      <c r="G2499" s="157"/>
      <c r="H2499" s="242">
        <f>SUM(H2500:H2502)</f>
        <v>0</v>
      </c>
      <c r="I2499" s="242">
        <f>SUM(I2500:I2502)</f>
        <v>0</v>
      </c>
      <c r="J2499" s="242">
        <f>SUM(J2500:J2502)</f>
        <v>137000</v>
      </c>
      <c r="K2499" s="242">
        <f t="shared" si="255"/>
        <v>137000</v>
      </c>
    </row>
    <row r="2500" spans="1:11" ht="15" x14ac:dyDescent="0.2">
      <c r="A2500" s="215" t="s">
        <v>916</v>
      </c>
      <c r="B2500" s="213" t="s">
        <v>948</v>
      </c>
      <c r="C2500" s="217">
        <v>51</v>
      </c>
      <c r="D2500" s="215" t="s">
        <v>25</v>
      </c>
      <c r="E2500" s="219">
        <v>3233</v>
      </c>
      <c r="F2500" s="229" t="s">
        <v>119</v>
      </c>
      <c r="G2500" s="220"/>
      <c r="H2500" s="244"/>
      <c r="I2500" s="244"/>
      <c r="J2500" s="244">
        <v>9000</v>
      </c>
      <c r="K2500" s="244">
        <f t="shared" si="255"/>
        <v>9000</v>
      </c>
    </row>
    <row r="2501" spans="1:11" ht="15" x14ac:dyDescent="0.2">
      <c r="A2501" s="215" t="s">
        <v>916</v>
      </c>
      <c r="B2501" s="213" t="s">
        <v>948</v>
      </c>
      <c r="C2501" s="217">
        <v>51</v>
      </c>
      <c r="D2501" s="215" t="s">
        <v>25</v>
      </c>
      <c r="E2501" s="219">
        <v>3237</v>
      </c>
      <c r="F2501" s="229" t="s">
        <v>36</v>
      </c>
      <c r="G2501" s="220"/>
      <c r="H2501" s="244"/>
      <c r="I2501" s="244"/>
      <c r="J2501" s="244">
        <v>105000</v>
      </c>
      <c r="K2501" s="244">
        <f t="shared" si="255"/>
        <v>105000</v>
      </c>
    </row>
    <row r="2502" spans="1:11" ht="15" x14ac:dyDescent="0.2">
      <c r="A2502" s="215" t="s">
        <v>916</v>
      </c>
      <c r="B2502" s="213" t="s">
        <v>948</v>
      </c>
      <c r="C2502" s="217">
        <v>51</v>
      </c>
      <c r="D2502" s="215" t="s">
        <v>25</v>
      </c>
      <c r="E2502" s="219">
        <v>3239</v>
      </c>
      <c r="F2502" s="229" t="s">
        <v>41</v>
      </c>
      <c r="G2502" s="220"/>
      <c r="H2502" s="244"/>
      <c r="I2502" s="244"/>
      <c r="J2502" s="244">
        <v>23000</v>
      </c>
      <c r="K2502" s="244">
        <f t="shared" si="255"/>
        <v>23000</v>
      </c>
    </row>
    <row r="2503" spans="1:11" x14ac:dyDescent="0.2">
      <c r="A2503" s="353" t="s">
        <v>916</v>
      </c>
      <c r="B2503" s="299" t="s">
        <v>948</v>
      </c>
      <c r="C2503" s="282">
        <v>51</v>
      </c>
      <c r="D2503" s="282"/>
      <c r="E2503" s="283">
        <v>42</v>
      </c>
      <c r="F2503" s="284"/>
      <c r="G2503" s="285"/>
      <c r="H2503" s="286">
        <f>H2504</f>
        <v>0</v>
      </c>
      <c r="I2503" s="286">
        <f>I2504</f>
        <v>0</v>
      </c>
      <c r="J2503" s="286">
        <f>J2504</f>
        <v>6611000</v>
      </c>
      <c r="K2503" s="286">
        <f t="shared" si="255"/>
        <v>6611000</v>
      </c>
    </row>
    <row r="2504" spans="1:11" x14ac:dyDescent="0.2">
      <c r="A2504" s="321" t="s">
        <v>916</v>
      </c>
      <c r="B2504" s="325" t="s">
        <v>948</v>
      </c>
      <c r="C2504" s="154">
        <v>51</v>
      </c>
      <c r="D2504" s="155"/>
      <c r="E2504" s="156">
        <v>421</v>
      </c>
      <c r="F2504" s="225"/>
      <c r="G2504" s="157"/>
      <c r="H2504" s="242">
        <f>SUM(H2505:H2506)</f>
        <v>0</v>
      </c>
      <c r="I2504" s="242">
        <f>SUM(I2505:I2506)</f>
        <v>0</v>
      </c>
      <c r="J2504" s="242">
        <f>SUM(J2505:J2506)</f>
        <v>6611000</v>
      </c>
      <c r="K2504" s="242">
        <f t="shared" si="255"/>
        <v>6611000</v>
      </c>
    </row>
    <row r="2505" spans="1:11" ht="15" x14ac:dyDescent="0.2">
      <c r="A2505" s="215" t="s">
        <v>916</v>
      </c>
      <c r="B2505" s="213" t="s">
        <v>948</v>
      </c>
      <c r="C2505" s="217">
        <v>51</v>
      </c>
      <c r="D2505" s="215" t="s">
        <v>25</v>
      </c>
      <c r="E2505" s="219">
        <v>4213</v>
      </c>
      <c r="F2505" s="229" t="s">
        <v>790</v>
      </c>
      <c r="G2505" s="220"/>
      <c r="H2505" s="244"/>
      <c r="I2505" s="244"/>
      <c r="J2505" s="244">
        <v>4000</v>
      </c>
      <c r="K2505" s="244">
        <f t="shared" si="255"/>
        <v>4000</v>
      </c>
    </row>
    <row r="2506" spans="1:11" ht="15" x14ac:dyDescent="0.2">
      <c r="A2506" s="215" t="s">
        <v>916</v>
      </c>
      <c r="B2506" s="213" t="s">
        <v>948</v>
      </c>
      <c r="C2506" s="217">
        <v>51</v>
      </c>
      <c r="D2506" s="215" t="s">
        <v>25</v>
      </c>
      <c r="E2506" s="219">
        <v>4214</v>
      </c>
      <c r="F2506" s="229" t="s">
        <v>154</v>
      </c>
      <c r="G2506" s="220"/>
      <c r="H2506" s="244"/>
      <c r="I2506" s="244"/>
      <c r="J2506" s="244">
        <v>6607000</v>
      </c>
      <c r="K2506" s="244">
        <f t="shared" si="255"/>
        <v>6607000</v>
      </c>
    </row>
    <row r="2507" spans="1:11" x14ac:dyDescent="0.2">
      <c r="A2507" s="353" t="s">
        <v>916</v>
      </c>
      <c r="B2507" s="299" t="s">
        <v>948</v>
      </c>
      <c r="C2507" s="282">
        <v>559</v>
      </c>
      <c r="D2507" s="282"/>
      <c r="E2507" s="283">
        <v>32</v>
      </c>
      <c r="F2507" s="284"/>
      <c r="G2507" s="285"/>
      <c r="H2507" s="286">
        <f>H2508</f>
        <v>144000</v>
      </c>
      <c r="I2507" s="286">
        <f>I2508</f>
        <v>137000</v>
      </c>
      <c r="J2507" s="286">
        <f>J2508</f>
        <v>0</v>
      </c>
      <c r="K2507" s="286">
        <f t="shared" ref="K2507:K2570" si="260">H2507-I2507+J2507</f>
        <v>7000</v>
      </c>
    </row>
    <row r="2508" spans="1:11" x14ac:dyDescent="0.2">
      <c r="A2508" s="321" t="s">
        <v>916</v>
      </c>
      <c r="B2508" s="325" t="s">
        <v>948</v>
      </c>
      <c r="C2508" s="154">
        <v>559</v>
      </c>
      <c r="D2508" s="155"/>
      <c r="E2508" s="156">
        <v>323</v>
      </c>
      <c r="F2508" s="225"/>
      <c r="G2508" s="157"/>
      <c r="H2508" s="242">
        <f>SUM(H2509:H2511)</f>
        <v>144000</v>
      </c>
      <c r="I2508" s="242">
        <f>SUM(I2509:I2511)</f>
        <v>137000</v>
      </c>
      <c r="J2508" s="242">
        <f>SUM(J2509:J2511)</f>
        <v>0</v>
      </c>
      <c r="K2508" s="242">
        <f t="shared" si="260"/>
        <v>7000</v>
      </c>
    </row>
    <row r="2509" spans="1:11" ht="15" x14ac:dyDescent="0.2">
      <c r="A2509" s="215" t="s">
        <v>916</v>
      </c>
      <c r="B2509" s="213" t="s">
        <v>948</v>
      </c>
      <c r="C2509" s="217">
        <v>559</v>
      </c>
      <c r="D2509" s="215" t="s">
        <v>25</v>
      </c>
      <c r="E2509" s="219">
        <v>3233</v>
      </c>
      <c r="F2509" s="229" t="s">
        <v>119</v>
      </c>
      <c r="G2509" s="220"/>
      <c r="H2509" s="244">
        <v>10000</v>
      </c>
      <c r="I2509" s="244">
        <v>9000</v>
      </c>
      <c r="J2509" s="244"/>
      <c r="K2509" s="244">
        <f t="shared" si="260"/>
        <v>1000</v>
      </c>
    </row>
    <row r="2510" spans="1:11" ht="15" x14ac:dyDescent="0.2">
      <c r="A2510" s="215" t="s">
        <v>916</v>
      </c>
      <c r="B2510" s="213" t="s">
        <v>948</v>
      </c>
      <c r="C2510" s="217">
        <v>559</v>
      </c>
      <c r="D2510" s="215" t="s">
        <v>25</v>
      </c>
      <c r="E2510" s="219">
        <v>3237</v>
      </c>
      <c r="F2510" s="229" t="s">
        <v>36</v>
      </c>
      <c r="G2510" s="220"/>
      <c r="H2510" s="244">
        <v>110000</v>
      </c>
      <c r="I2510" s="244">
        <v>105000</v>
      </c>
      <c r="J2510" s="244"/>
      <c r="K2510" s="244">
        <f t="shared" si="260"/>
        <v>5000</v>
      </c>
    </row>
    <row r="2511" spans="1:11" ht="15" x14ac:dyDescent="0.2">
      <c r="A2511" s="215" t="s">
        <v>916</v>
      </c>
      <c r="B2511" s="213" t="s">
        <v>948</v>
      </c>
      <c r="C2511" s="217">
        <v>559</v>
      </c>
      <c r="D2511" s="215" t="s">
        <v>25</v>
      </c>
      <c r="E2511" s="219">
        <v>3239</v>
      </c>
      <c r="F2511" s="229" t="s">
        <v>41</v>
      </c>
      <c r="G2511" s="220"/>
      <c r="H2511" s="244">
        <v>24000</v>
      </c>
      <c r="I2511" s="244">
        <v>23000</v>
      </c>
      <c r="J2511" s="244"/>
      <c r="K2511" s="244">
        <f t="shared" si="260"/>
        <v>1000</v>
      </c>
    </row>
    <row r="2512" spans="1:11" x14ac:dyDescent="0.2">
      <c r="A2512" s="353" t="s">
        <v>916</v>
      </c>
      <c r="B2512" s="299" t="s">
        <v>948</v>
      </c>
      <c r="C2512" s="282">
        <v>559</v>
      </c>
      <c r="D2512" s="282"/>
      <c r="E2512" s="283">
        <v>42</v>
      </c>
      <c r="F2512" s="284"/>
      <c r="G2512" s="285"/>
      <c r="H2512" s="286">
        <f>H2513</f>
        <v>6655000</v>
      </c>
      <c r="I2512" s="286">
        <f>I2513</f>
        <v>6653500</v>
      </c>
      <c r="J2512" s="286">
        <f>J2513</f>
        <v>0</v>
      </c>
      <c r="K2512" s="286">
        <f t="shared" si="260"/>
        <v>1500</v>
      </c>
    </row>
    <row r="2513" spans="1:11" x14ac:dyDescent="0.2">
      <c r="A2513" s="321" t="s">
        <v>916</v>
      </c>
      <c r="B2513" s="325" t="s">
        <v>948</v>
      </c>
      <c r="C2513" s="154">
        <v>559</v>
      </c>
      <c r="D2513" s="155"/>
      <c r="E2513" s="156">
        <v>421</v>
      </c>
      <c r="F2513" s="225"/>
      <c r="G2513" s="157"/>
      <c r="H2513" s="242">
        <f>SUM(H2514:H2515)</f>
        <v>6655000</v>
      </c>
      <c r="I2513" s="242">
        <f>SUM(I2514:I2515)</f>
        <v>6653500</v>
      </c>
      <c r="J2513" s="242">
        <f>SUM(J2514:J2515)</f>
        <v>0</v>
      </c>
      <c r="K2513" s="242">
        <f t="shared" si="260"/>
        <v>1500</v>
      </c>
    </row>
    <row r="2514" spans="1:11" ht="15" x14ac:dyDescent="0.2">
      <c r="A2514" s="215" t="s">
        <v>916</v>
      </c>
      <c r="B2514" s="213" t="s">
        <v>948</v>
      </c>
      <c r="C2514" s="217">
        <v>559</v>
      </c>
      <c r="D2514" s="215" t="s">
        <v>25</v>
      </c>
      <c r="E2514" s="219">
        <v>4213</v>
      </c>
      <c r="F2514" s="229" t="s">
        <v>790</v>
      </c>
      <c r="G2514" s="220"/>
      <c r="H2514" s="244">
        <v>5000</v>
      </c>
      <c r="I2514" s="244">
        <v>4000</v>
      </c>
      <c r="J2514" s="244"/>
      <c r="K2514" s="244">
        <f t="shared" si="260"/>
        <v>1000</v>
      </c>
    </row>
    <row r="2515" spans="1:11" ht="15" x14ac:dyDescent="0.2">
      <c r="A2515" s="215" t="s">
        <v>916</v>
      </c>
      <c r="B2515" s="213" t="s">
        <v>948</v>
      </c>
      <c r="C2515" s="217">
        <v>559</v>
      </c>
      <c r="D2515" s="215" t="s">
        <v>25</v>
      </c>
      <c r="E2515" s="219">
        <v>4214</v>
      </c>
      <c r="F2515" s="229" t="s">
        <v>154</v>
      </c>
      <c r="G2515" s="220"/>
      <c r="H2515" s="244">
        <v>6650000</v>
      </c>
      <c r="I2515" s="244">
        <v>6649500</v>
      </c>
      <c r="J2515" s="244"/>
      <c r="K2515" s="244">
        <f t="shared" si="260"/>
        <v>500</v>
      </c>
    </row>
    <row r="2516" spans="1:11" x14ac:dyDescent="0.2">
      <c r="A2516" s="362" t="s">
        <v>902</v>
      </c>
      <c r="B2516" s="415" t="s">
        <v>743</v>
      </c>
      <c r="C2516" s="415"/>
      <c r="D2516" s="415"/>
      <c r="E2516" s="415"/>
      <c r="F2516" s="233" t="s">
        <v>731</v>
      </c>
      <c r="G2516" s="180"/>
      <c r="H2516" s="151">
        <f>H2621+H2635+H2517+H2596+H2667+H2694+H2735+H2742+H2749</f>
        <v>172215550</v>
      </c>
      <c r="I2516" s="151">
        <f t="shared" ref="I2516:J2516" si="261">I2621+I2635+I2517+I2596+I2667+I2694+I2735+I2742+I2749</f>
        <v>18619000</v>
      </c>
      <c r="J2516" s="151">
        <f t="shared" si="261"/>
        <v>28463613</v>
      </c>
      <c r="K2516" s="151">
        <f t="shared" si="260"/>
        <v>182060163</v>
      </c>
    </row>
    <row r="2517" spans="1:11" ht="67.5" x14ac:dyDescent="0.2">
      <c r="A2517" s="354" t="s">
        <v>902</v>
      </c>
      <c r="B2517" s="293" t="s">
        <v>805</v>
      </c>
      <c r="C2517" s="293"/>
      <c r="D2517" s="293"/>
      <c r="E2517" s="294"/>
      <c r="F2517" s="296" t="s">
        <v>757</v>
      </c>
      <c r="G2517" s="297" t="s">
        <v>683</v>
      </c>
      <c r="H2517" s="298">
        <f>H2518+H2528+H2561+H2569+H2576+H2591</f>
        <v>10718000</v>
      </c>
      <c r="I2517" s="298">
        <f t="shared" ref="I2517:J2517" si="262">I2518+I2528+I2561+I2569+I2576+I2591</f>
        <v>511000</v>
      </c>
      <c r="J2517" s="298">
        <f t="shared" si="262"/>
        <v>1055613</v>
      </c>
      <c r="K2517" s="298">
        <f t="shared" si="260"/>
        <v>11262613</v>
      </c>
    </row>
    <row r="2518" spans="1:11" x14ac:dyDescent="0.2">
      <c r="A2518" s="331" t="s">
        <v>902</v>
      </c>
      <c r="B2518" s="329" t="s">
        <v>805</v>
      </c>
      <c r="C2518" s="282">
        <v>43</v>
      </c>
      <c r="D2518" s="329"/>
      <c r="E2518" s="283">
        <v>31</v>
      </c>
      <c r="F2518" s="284"/>
      <c r="G2518" s="284"/>
      <c r="H2518" s="314">
        <f>H2519+H2524+H2526</f>
        <v>4476000</v>
      </c>
      <c r="I2518" s="314">
        <f>I2519+I2524+I2526</f>
        <v>511000</v>
      </c>
      <c r="J2518" s="314">
        <f>J2519+J2524+J2526</f>
        <v>300000</v>
      </c>
      <c r="K2518" s="314">
        <f t="shared" si="260"/>
        <v>4265000</v>
      </c>
    </row>
    <row r="2519" spans="1:11" x14ac:dyDescent="0.2">
      <c r="A2519" s="321" t="s">
        <v>902</v>
      </c>
      <c r="B2519" s="325" t="s">
        <v>805</v>
      </c>
      <c r="C2519" s="326">
        <v>43</v>
      </c>
      <c r="D2519" s="321"/>
      <c r="E2519" s="187">
        <v>311</v>
      </c>
      <c r="F2519" s="230"/>
      <c r="G2519" s="327"/>
      <c r="H2519" s="200">
        <f>H2520+H2521+H2522+H2523</f>
        <v>3676000</v>
      </c>
      <c r="I2519" s="200">
        <f>I2520+I2521+I2522+I2523</f>
        <v>511000</v>
      </c>
      <c r="J2519" s="200">
        <f>J2520+J2521+J2522+J2523</f>
        <v>0</v>
      </c>
      <c r="K2519" s="200">
        <f t="shared" si="260"/>
        <v>3165000</v>
      </c>
    </row>
    <row r="2520" spans="1:11" ht="15" x14ac:dyDescent="0.2">
      <c r="A2520" s="215" t="s">
        <v>902</v>
      </c>
      <c r="B2520" s="213" t="s">
        <v>805</v>
      </c>
      <c r="C2520" s="214">
        <v>43</v>
      </c>
      <c r="D2520" s="215" t="s">
        <v>25</v>
      </c>
      <c r="E2520" s="188">
        <v>3111</v>
      </c>
      <c r="F2520" s="228" t="s">
        <v>19</v>
      </c>
      <c r="H2520" s="330">
        <v>3630000</v>
      </c>
      <c r="I2520" s="330">
        <v>511000</v>
      </c>
      <c r="J2520" s="330"/>
      <c r="K2520" s="330">
        <f t="shared" si="260"/>
        <v>3119000</v>
      </c>
    </row>
    <row r="2521" spans="1:11" ht="15" x14ac:dyDescent="0.2">
      <c r="A2521" s="215" t="s">
        <v>902</v>
      </c>
      <c r="B2521" s="213" t="s">
        <v>805</v>
      </c>
      <c r="C2521" s="214">
        <v>43</v>
      </c>
      <c r="D2521" s="215" t="s">
        <v>25</v>
      </c>
      <c r="E2521" s="188">
        <v>3112</v>
      </c>
      <c r="F2521" s="228" t="s">
        <v>638</v>
      </c>
      <c r="H2521" s="330">
        <v>15000</v>
      </c>
      <c r="I2521" s="330"/>
      <c r="J2521" s="330"/>
      <c r="K2521" s="330">
        <f t="shared" si="260"/>
        <v>15000</v>
      </c>
    </row>
    <row r="2522" spans="1:11" ht="15" x14ac:dyDescent="0.2">
      <c r="A2522" s="215" t="s">
        <v>902</v>
      </c>
      <c r="B2522" s="213" t="s">
        <v>805</v>
      </c>
      <c r="C2522" s="214">
        <v>43</v>
      </c>
      <c r="D2522" s="215" t="s">
        <v>25</v>
      </c>
      <c r="E2522" s="188">
        <v>3113</v>
      </c>
      <c r="F2522" s="228" t="s">
        <v>20</v>
      </c>
      <c r="H2522" s="330">
        <v>30000</v>
      </c>
      <c r="I2522" s="330"/>
      <c r="J2522" s="330"/>
      <c r="K2522" s="330">
        <f t="shared" si="260"/>
        <v>30000</v>
      </c>
    </row>
    <row r="2523" spans="1:11" ht="15" x14ac:dyDescent="0.2">
      <c r="A2523" s="215" t="s">
        <v>902</v>
      </c>
      <c r="B2523" s="213" t="s">
        <v>805</v>
      </c>
      <c r="C2523" s="214">
        <v>43</v>
      </c>
      <c r="D2523" s="215" t="s">
        <v>25</v>
      </c>
      <c r="E2523" s="188">
        <v>3114</v>
      </c>
      <c r="F2523" s="228" t="s">
        <v>21</v>
      </c>
      <c r="H2523" s="330">
        <v>1000</v>
      </c>
      <c r="I2523" s="330"/>
      <c r="J2523" s="330"/>
      <c r="K2523" s="330">
        <f t="shared" si="260"/>
        <v>1000</v>
      </c>
    </row>
    <row r="2524" spans="1:11" x14ac:dyDescent="0.2">
      <c r="A2524" s="321" t="s">
        <v>902</v>
      </c>
      <c r="B2524" s="325" t="s">
        <v>805</v>
      </c>
      <c r="C2524" s="326">
        <v>43</v>
      </c>
      <c r="D2524" s="321"/>
      <c r="E2524" s="187">
        <v>312</v>
      </c>
      <c r="F2524" s="230"/>
      <c r="G2524" s="327"/>
      <c r="H2524" s="200">
        <f>H2525</f>
        <v>200000</v>
      </c>
      <c r="I2524" s="200">
        <f>I2525</f>
        <v>0</v>
      </c>
      <c r="J2524" s="200">
        <f>J2525</f>
        <v>300000</v>
      </c>
      <c r="K2524" s="200">
        <f t="shared" si="260"/>
        <v>500000</v>
      </c>
    </row>
    <row r="2525" spans="1:11" ht="15" x14ac:dyDescent="0.2">
      <c r="A2525" s="215" t="s">
        <v>902</v>
      </c>
      <c r="B2525" s="213" t="s">
        <v>805</v>
      </c>
      <c r="C2525" s="214">
        <v>43</v>
      </c>
      <c r="D2525" s="215" t="s">
        <v>25</v>
      </c>
      <c r="E2525" s="188">
        <v>3121</v>
      </c>
      <c r="F2525" s="228" t="s">
        <v>22</v>
      </c>
      <c r="H2525" s="330">
        <v>200000</v>
      </c>
      <c r="I2525" s="330"/>
      <c r="J2525" s="330">
        <v>300000</v>
      </c>
      <c r="K2525" s="330">
        <f t="shared" si="260"/>
        <v>500000</v>
      </c>
    </row>
    <row r="2526" spans="1:11" x14ac:dyDescent="0.2">
      <c r="A2526" s="321" t="s">
        <v>902</v>
      </c>
      <c r="B2526" s="325" t="s">
        <v>805</v>
      </c>
      <c r="C2526" s="326">
        <v>43</v>
      </c>
      <c r="D2526" s="321"/>
      <c r="E2526" s="187">
        <v>313</v>
      </c>
      <c r="F2526" s="230"/>
      <c r="G2526" s="327"/>
      <c r="H2526" s="200">
        <f>H2527</f>
        <v>600000</v>
      </c>
      <c r="I2526" s="200">
        <f>I2527</f>
        <v>0</v>
      </c>
      <c r="J2526" s="200">
        <f>J2527</f>
        <v>0</v>
      </c>
      <c r="K2526" s="200">
        <f t="shared" si="260"/>
        <v>600000</v>
      </c>
    </row>
    <row r="2527" spans="1:11" ht="15" x14ac:dyDescent="0.2">
      <c r="A2527" s="215" t="s">
        <v>902</v>
      </c>
      <c r="B2527" s="213" t="s">
        <v>805</v>
      </c>
      <c r="C2527" s="214">
        <v>43</v>
      </c>
      <c r="D2527" s="215" t="s">
        <v>25</v>
      </c>
      <c r="E2527" s="188">
        <v>3132</v>
      </c>
      <c r="F2527" s="228" t="s">
        <v>280</v>
      </c>
      <c r="H2527" s="330">
        <v>600000</v>
      </c>
      <c r="I2527" s="330"/>
      <c r="J2527" s="330"/>
      <c r="K2527" s="330">
        <f t="shared" si="260"/>
        <v>600000</v>
      </c>
    </row>
    <row r="2528" spans="1:11" x14ac:dyDescent="0.2">
      <c r="A2528" s="331" t="s">
        <v>902</v>
      </c>
      <c r="B2528" s="329" t="s">
        <v>805</v>
      </c>
      <c r="C2528" s="282">
        <v>43</v>
      </c>
      <c r="D2528" s="329"/>
      <c r="E2528" s="283">
        <v>32</v>
      </c>
      <c r="F2528" s="284"/>
      <c r="G2528" s="284"/>
      <c r="H2528" s="314">
        <f>H2529+H2534+H2541+H2551+H2553</f>
        <v>5399500</v>
      </c>
      <c r="I2528" s="314">
        <f>I2529+I2534+I2541+I2551+I2553</f>
        <v>0</v>
      </c>
      <c r="J2528" s="314">
        <f>J2529+J2534+J2541+J2551+J2553</f>
        <v>0</v>
      </c>
      <c r="K2528" s="314">
        <f t="shared" si="260"/>
        <v>5399500</v>
      </c>
    </row>
    <row r="2529" spans="1:11" x14ac:dyDescent="0.2">
      <c r="A2529" s="321" t="s">
        <v>902</v>
      </c>
      <c r="B2529" s="325" t="s">
        <v>805</v>
      </c>
      <c r="C2529" s="326">
        <v>43</v>
      </c>
      <c r="D2529" s="321"/>
      <c r="E2529" s="187">
        <v>321</v>
      </c>
      <c r="F2529" s="230"/>
      <c r="G2529" s="327"/>
      <c r="H2529" s="200">
        <f>H2530+H2531+H2532+H2533</f>
        <v>341500</v>
      </c>
      <c r="I2529" s="200">
        <f>I2530+I2531+I2532+I2533</f>
        <v>0</v>
      </c>
      <c r="J2529" s="200">
        <f>J2530+J2531+J2532+J2533</f>
        <v>0</v>
      </c>
      <c r="K2529" s="200">
        <f t="shared" si="260"/>
        <v>341500</v>
      </c>
    </row>
    <row r="2530" spans="1:11" ht="15" x14ac:dyDescent="0.2">
      <c r="A2530" s="215" t="s">
        <v>902</v>
      </c>
      <c r="B2530" s="213" t="s">
        <v>805</v>
      </c>
      <c r="C2530" s="214">
        <v>43</v>
      </c>
      <c r="D2530" s="215" t="s">
        <v>25</v>
      </c>
      <c r="E2530" s="188">
        <v>3211</v>
      </c>
      <c r="F2530" s="228" t="s">
        <v>110</v>
      </c>
      <c r="H2530" s="330">
        <v>200000</v>
      </c>
      <c r="I2530" s="330"/>
      <c r="J2530" s="330"/>
      <c r="K2530" s="330">
        <f t="shared" si="260"/>
        <v>200000</v>
      </c>
    </row>
    <row r="2531" spans="1:11" ht="30" x14ac:dyDescent="0.2">
      <c r="A2531" s="215" t="s">
        <v>902</v>
      </c>
      <c r="B2531" s="213" t="s">
        <v>805</v>
      </c>
      <c r="C2531" s="214">
        <v>43</v>
      </c>
      <c r="D2531" s="215" t="s">
        <v>25</v>
      </c>
      <c r="E2531" s="188">
        <v>3212</v>
      </c>
      <c r="F2531" s="228" t="s">
        <v>111</v>
      </c>
      <c r="H2531" s="330">
        <v>76500</v>
      </c>
      <c r="I2531" s="330"/>
      <c r="J2531" s="330"/>
      <c r="K2531" s="330">
        <f t="shared" si="260"/>
        <v>76500</v>
      </c>
    </row>
    <row r="2532" spans="1:11" ht="15" x14ac:dyDescent="0.2">
      <c r="A2532" s="215" t="s">
        <v>902</v>
      </c>
      <c r="B2532" s="213" t="s">
        <v>805</v>
      </c>
      <c r="C2532" s="214">
        <v>43</v>
      </c>
      <c r="D2532" s="215" t="s">
        <v>25</v>
      </c>
      <c r="E2532" s="188">
        <v>3213</v>
      </c>
      <c r="F2532" s="228" t="s">
        <v>112</v>
      </c>
      <c r="H2532" s="330">
        <v>60000</v>
      </c>
      <c r="I2532" s="330"/>
      <c r="J2532" s="330"/>
      <c r="K2532" s="330">
        <f t="shared" si="260"/>
        <v>60000</v>
      </c>
    </row>
    <row r="2533" spans="1:11" ht="15" x14ac:dyDescent="0.2">
      <c r="A2533" s="215" t="s">
        <v>902</v>
      </c>
      <c r="B2533" s="213" t="s">
        <v>805</v>
      </c>
      <c r="C2533" s="214">
        <v>43</v>
      </c>
      <c r="D2533" s="215" t="s">
        <v>25</v>
      </c>
      <c r="E2533" s="188">
        <v>3214</v>
      </c>
      <c r="F2533" s="228" t="s">
        <v>234</v>
      </c>
      <c r="H2533" s="330">
        <v>5000</v>
      </c>
      <c r="I2533" s="330"/>
      <c r="J2533" s="330"/>
      <c r="K2533" s="330">
        <f t="shared" si="260"/>
        <v>5000</v>
      </c>
    </row>
    <row r="2534" spans="1:11" x14ac:dyDescent="0.2">
      <c r="A2534" s="321" t="s">
        <v>902</v>
      </c>
      <c r="B2534" s="325" t="s">
        <v>805</v>
      </c>
      <c r="C2534" s="326">
        <v>43</v>
      </c>
      <c r="D2534" s="321"/>
      <c r="E2534" s="187">
        <v>322</v>
      </c>
      <c r="F2534" s="230"/>
      <c r="G2534" s="327"/>
      <c r="H2534" s="200">
        <f>H2535+H2536+H2537+H2538+H2539+H2540</f>
        <v>1328000</v>
      </c>
      <c r="I2534" s="200">
        <f>I2535+I2536+I2537+I2538+I2539+I2540</f>
        <v>0</v>
      </c>
      <c r="J2534" s="200">
        <f>J2535+J2536+J2537+J2538+J2539+J2540</f>
        <v>0</v>
      </c>
      <c r="K2534" s="200">
        <f t="shared" si="260"/>
        <v>1328000</v>
      </c>
    </row>
    <row r="2535" spans="1:11" ht="15" x14ac:dyDescent="0.2">
      <c r="A2535" s="215" t="s">
        <v>902</v>
      </c>
      <c r="B2535" s="213" t="s">
        <v>805</v>
      </c>
      <c r="C2535" s="214">
        <v>43</v>
      </c>
      <c r="D2535" s="215" t="s">
        <v>25</v>
      </c>
      <c r="E2535" s="188">
        <v>3221</v>
      </c>
      <c r="F2535" s="228" t="s">
        <v>146</v>
      </c>
      <c r="H2535" s="330">
        <v>50000</v>
      </c>
      <c r="I2535" s="330"/>
      <c r="J2535" s="330"/>
      <c r="K2535" s="330">
        <f t="shared" si="260"/>
        <v>50000</v>
      </c>
    </row>
    <row r="2536" spans="1:11" ht="15" x14ac:dyDescent="0.2">
      <c r="A2536" s="215" t="s">
        <v>902</v>
      </c>
      <c r="B2536" s="213" t="s">
        <v>805</v>
      </c>
      <c r="C2536" s="214">
        <v>43</v>
      </c>
      <c r="D2536" s="215" t="s">
        <v>25</v>
      </c>
      <c r="E2536" s="188">
        <v>3222</v>
      </c>
      <c r="F2536" s="228" t="s">
        <v>114</v>
      </c>
      <c r="H2536" s="330">
        <v>5000</v>
      </c>
      <c r="I2536" s="330"/>
      <c r="J2536" s="330"/>
      <c r="K2536" s="330">
        <f t="shared" si="260"/>
        <v>5000</v>
      </c>
    </row>
    <row r="2537" spans="1:11" ht="15" x14ac:dyDescent="0.2">
      <c r="A2537" s="215" t="s">
        <v>902</v>
      </c>
      <c r="B2537" s="213" t="s">
        <v>805</v>
      </c>
      <c r="C2537" s="214">
        <v>43</v>
      </c>
      <c r="D2537" s="215" t="s">
        <v>25</v>
      </c>
      <c r="E2537" s="188">
        <v>3223</v>
      </c>
      <c r="F2537" s="228" t="s">
        <v>115</v>
      </c>
      <c r="H2537" s="330">
        <v>1200000</v>
      </c>
      <c r="I2537" s="330"/>
      <c r="J2537" s="330"/>
      <c r="K2537" s="330">
        <f t="shared" si="260"/>
        <v>1200000</v>
      </c>
    </row>
    <row r="2538" spans="1:11" ht="30" x14ac:dyDescent="0.2">
      <c r="A2538" s="215" t="s">
        <v>902</v>
      </c>
      <c r="B2538" s="213" t="s">
        <v>805</v>
      </c>
      <c r="C2538" s="214">
        <v>43</v>
      </c>
      <c r="D2538" s="215" t="s">
        <v>25</v>
      </c>
      <c r="E2538" s="188">
        <v>3224</v>
      </c>
      <c r="F2538" s="228" t="s">
        <v>144</v>
      </c>
      <c r="H2538" s="330">
        <v>20000</v>
      </c>
      <c r="I2538" s="330"/>
      <c r="J2538" s="330"/>
      <c r="K2538" s="330">
        <f t="shared" si="260"/>
        <v>20000</v>
      </c>
    </row>
    <row r="2539" spans="1:11" ht="15" x14ac:dyDescent="0.2">
      <c r="A2539" s="215" t="s">
        <v>902</v>
      </c>
      <c r="B2539" s="213" t="s">
        <v>805</v>
      </c>
      <c r="C2539" s="214">
        <v>43</v>
      </c>
      <c r="D2539" s="215" t="s">
        <v>25</v>
      </c>
      <c r="E2539" s="188">
        <v>3225</v>
      </c>
      <c r="F2539" s="228" t="s">
        <v>151</v>
      </c>
      <c r="H2539" s="330">
        <v>3000</v>
      </c>
      <c r="I2539" s="330"/>
      <c r="J2539" s="330"/>
      <c r="K2539" s="330">
        <f t="shared" si="260"/>
        <v>3000</v>
      </c>
    </row>
    <row r="2540" spans="1:11" ht="15" x14ac:dyDescent="0.2">
      <c r="A2540" s="215" t="s">
        <v>902</v>
      </c>
      <c r="B2540" s="213" t="s">
        <v>805</v>
      </c>
      <c r="C2540" s="214">
        <v>43</v>
      </c>
      <c r="D2540" s="215" t="s">
        <v>25</v>
      </c>
      <c r="E2540" s="188">
        <v>3227</v>
      </c>
      <c r="F2540" s="228" t="s">
        <v>235</v>
      </c>
      <c r="H2540" s="330">
        <v>50000</v>
      </c>
      <c r="I2540" s="330"/>
      <c r="J2540" s="330"/>
      <c r="K2540" s="330">
        <f t="shared" si="260"/>
        <v>50000</v>
      </c>
    </row>
    <row r="2541" spans="1:11" x14ac:dyDescent="0.2">
      <c r="A2541" s="321" t="s">
        <v>902</v>
      </c>
      <c r="B2541" s="325" t="s">
        <v>805</v>
      </c>
      <c r="C2541" s="326">
        <v>43</v>
      </c>
      <c r="D2541" s="321"/>
      <c r="E2541" s="187">
        <v>323</v>
      </c>
      <c r="F2541" s="230"/>
      <c r="G2541" s="327"/>
      <c r="H2541" s="200">
        <f>H2542+H2543+H2544+H2545+H2546+H2547+H2548+H2549+H2550</f>
        <v>3085000</v>
      </c>
      <c r="I2541" s="200">
        <f>I2542+I2543+I2544+I2545+I2546+I2547+I2548+I2549+I2550</f>
        <v>0</v>
      </c>
      <c r="J2541" s="200">
        <f>J2542+J2543+J2544+J2545+J2546+J2547+J2548+J2549+J2550</f>
        <v>0</v>
      </c>
      <c r="K2541" s="200">
        <f t="shared" si="260"/>
        <v>3085000</v>
      </c>
    </row>
    <row r="2542" spans="1:11" ht="15" x14ac:dyDescent="0.2">
      <c r="A2542" s="215" t="s">
        <v>902</v>
      </c>
      <c r="B2542" s="213" t="s">
        <v>805</v>
      </c>
      <c r="C2542" s="214">
        <v>43</v>
      </c>
      <c r="D2542" s="215" t="s">
        <v>25</v>
      </c>
      <c r="E2542" s="188">
        <v>3231</v>
      </c>
      <c r="F2542" s="228" t="s">
        <v>117</v>
      </c>
      <c r="H2542" s="330">
        <v>200000</v>
      </c>
      <c r="I2542" s="330"/>
      <c r="J2542" s="330"/>
      <c r="K2542" s="330">
        <f t="shared" si="260"/>
        <v>200000</v>
      </c>
    </row>
    <row r="2543" spans="1:11" ht="15" x14ac:dyDescent="0.2">
      <c r="A2543" s="215" t="s">
        <v>902</v>
      </c>
      <c r="B2543" s="213" t="s">
        <v>805</v>
      </c>
      <c r="C2543" s="214">
        <v>43</v>
      </c>
      <c r="D2543" s="215" t="s">
        <v>25</v>
      </c>
      <c r="E2543" s="188">
        <v>3232</v>
      </c>
      <c r="F2543" s="228" t="s">
        <v>118</v>
      </c>
      <c r="H2543" s="330">
        <v>300000</v>
      </c>
      <c r="I2543" s="330"/>
      <c r="J2543" s="330"/>
      <c r="K2543" s="330">
        <f t="shared" si="260"/>
        <v>300000</v>
      </c>
    </row>
    <row r="2544" spans="1:11" ht="15" x14ac:dyDescent="0.2">
      <c r="A2544" s="215" t="s">
        <v>902</v>
      </c>
      <c r="B2544" s="213" t="s">
        <v>805</v>
      </c>
      <c r="C2544" s="214">
        <v>43</v>
      </c>
      <c r="D2544" s="215" t="s">
        <v>25</v>
      </c>
      <c r="E2544" s="188">
        <v>3233</v>
      </c>
      <c r="F2544" s="228" t="s">
        <v>119</v>
      </c>
      <c r="H2544" s="330">
        <v>300000</v>
      </c>
      <c r="I2544" s="330"/>
      <c r="J2544" s="330"/>
      <c r="K2544" s="330">
        <f t="shared" si="260"/>
        <v>300000</v>
      </c>
    </row>
    <row r="2545" spans="1:11" ht="15" x14ac:dyDescent="0.2">
      <c r="A2545" s="215" t="s">
        <v>902</v>
      </c>
      <c r="B2545" s="213" t="s">
        <v>805</v>
      </c>
      <c r="C2545" s="214">
        <v>43</v>
      </c>
      <c r="D2545" s="215" t="s">
        <v>25</v>
      </c>
      <c r="E2545" s="188">
        <v>3234</v>
      </c>
      <c r="F2545" s="228" t="s">
        <v>774</v>
      </c>
      <c r="H2545" s="330">
        <v>1200000</v>
      </c>
      <c r="I2545" s="330"/>
      <c r="J2545" s="330"/>
      <c r="K2545" s="330">
        <f t="shared" si="260"/>
        <v>1200000</v>
      </c>
    </row>
    <row r="2546" spans="1:11" ht="15" x14ac:dyDescent="0.2">
      <c r="A2546" s="215" t="s">
        <v>902</v>
      </c>
      <c r="B2546" s="213" t="s">
        <v>805</v>
      </c>
      <c r="C2546" s="214">
        <v>43</v>
      </c>
      <c r="D2546" s="215" t="s">
        <v>25</v>
      </c>
      <c r="E2546" s="188">
        <v>3235</v>
      </c>
      <c r="F2546" s="228" t="s">
        <v>42</v>
      </c>
      <c r="H2546" s="330">
        <v>60000</v>
      </c>
      <c r="I2546" s="330"/>
      <c r="J2546" s="330"/>
      <c r="K2546" s="330">
        <f t="shared" si="260"/>
        <v>60000</v>
      </c>
    </row>
    <row r="2547" spans="1:11" ht="15" x14ac:dyDescent="0.2">
      <c r="A2547" s="215" t="s">
        <v>902</v>
      </c>
      <c r="B2547" s="213" t="s">
        <v>805</v>
      </c>
      <c r="C2547" s="214">
        <v>43</v>
      </c>
      <c r="D2547" s="215" t="s">
        <v>25</v>
      </c>
      <c r="E2547" s="188">
        <v>3236</v>
      </c>
      <c r="F2547" s="228" t="s">
        <v>775</v>
      </c>
      <c r="H2547" s="330">
        <v>50000</v>
      </c>
      <c r="I2547" s="330"/>
      <c r="J2547" s="330"/>
      <c r="K2547" s="330">
        <f t="shared" si="260"/>
        <v>50000</v>
      </c>
    </row>
    <row r="2548" spans="1:11" ht="15" x14ac:dyDescent="0.2">
      <c r="A2548" s="215" t="s">
        <v>902</v>
      </c>
      <c r="B2548" s="213" t="s">
        <v>805</v>
      </c>
      <c r="C2548" s="214">
        <v>43</v>
      </c>
      <c r="D2548" s="215" t="s">
        <v>25</v>
      </c>
      <c r="E2548" s="188">
        <v>3237</v>
      </c>
      <c r="F2548" s="228" t="s">
        <v>36</v>
      </c>
      <c r="H2548" s="330">
        <v>800000</v>
      </c>
      <c r="I2548" s="330"/>
      <c r="J2548" s="330"/>
      <c r="K2548" s="330">
        <f t="shared" si="260"/>
        <v>800000</v>
      </c>
    </row>
    <row r="2549" spans="1:11" ht="15" x14ac:dyDescent="0.2">
      <c r="A2549" s="215" t="s">
        <v>902</v>
      </c>
      <c r="B2549" s="213" t="s">
        <v>805</v>
      </c>
      <c r="C2549" s="214">
        <v>43</v>
      </c>
      <c r="D2549" s="215" t="s">
        <v>25</v>
      </c>
      <c r="E2549" s="188">
        <v>3238</v>
      </c>
      <c r="F2549" s="228" t="s">
        <v>122</v>
      </c>
      <c r="H2549" s="330">
        <v>55000</v>
      </c>
      <c r="I2549" s="330"/>
      <c r="J2549" s="330"/>
      <c r="K2549" s="330">
        <f t="shared" si="260"/>
        <v>55000</v>
      </c>
    </row>
    <row r="2550" spans="1:11" ht="15" x14ac:dyDescent="0.2">
      <c r="A2550" s="215" t="s">
        <v>902</v>
      </c>
      <c r="B2550" s="213" t="s">
        <v>805</v>
      </c>
      <c r="C2550" s="214">
        <v>43</v>
      </c>
      <c r="D2550" s="215" t="s">
        <v>25</v>
      </c>
      <c r="E2550" s="188">
        <v>3239</v>
      </c>
      <c r="F2550" s="228" t="s">
        <v>766</v>
      </c>
      <c r="H2550" s="330">
        <v>120000</v>
      </c>
      <c r="I2550" s="330"/>
      <c r="J2550" s="330"/>
      <c r="K2550" s="330">
        <f t="shared" si="260"/>
        <v>120000</v>
      </c>
    </row>
    <row r="2551" spans="1:11" x14ac:dyDescent="0.2">
      <c r="A2551" s="321" t="s">
        <v>902</v>
      </c>
      <c r="B2551" s="325" t="s">
        <v>805</v>
      </c>
      <c r="C2551" s="326">
        <v>43</v>
      </c>
      <c r="D2551" s="321"/>
      <c r="E2551" s="187">
        <v>324</v>
      </c>
      <c r="F2551" s="230"/>
      <c r="G2551" s="327"/>
      <c r="H2551" s="200">
        <f>H2552</f>
        <v>30000</v>
      </c>
      <c r="I2551" s="200">
        <f>I2552</f>
        <v>0</v>
      </c>
      <c r="J2551" s="200">
        <f>J2552</f>
        <v>0</v>
      </c>
      <c r="K2551" s="200">
        <f t="shared" si="260"/>
        <v>30000</v>
      </c>
    </row>
    <row r="2552" spans="1:11" ht="30" x14ac:dyDescent="0.2">
      <c r="A2552" s="215" t="s">
        <v>902</v>
      </c>
      <c r="B2552" s="213" t="s">
        <v>805</v>
      </c>
      <c r="C2552" s="214">
        <v>43</v>
      </c>
      <c r="D2552" s="215" t="s">
        <v>25</v>
      </c>
      <c r="E2552" s="188">
        <v>3241</v>
      </c>
      <c r="F2552" s="228" t="s">
        <v>238</v>
      </c>
      <c r="H2552" s="330">
        <v>30000</v>
      </c>
      <c r="I2552" s="330"/>
      <c r="J2552" s="330"/>
      <c r="K2552" s="330">
        <f t="shared" si="260"/>
        <v>30000</v>
      </c>
    </row>
    <row r="2553" spans="1:11" x14ac:dyDescent="0.2">
      <c r="A2553" s="321" t="s">
        <v>902</v>
      </c>
      <c r="B2553" s="325" t="s">
        <v>805</v>
      </c>
      <c r="C2553" s="326">
        <v>43</v>
      </c>
      <c r="D2553" s="321"/>
      <c r="E2553" s="187">
        <v>329</v>
      </c>
      <c r="F2553" s="230"/>
      <c r="G2553" s="327"/>
      <c r="H2553" s="200">
        <f>H2554+H2555+H2556+H2557+H2558+H2559+H2560</f>
        <v>615000</v>
      </c>
      <c r="I2553" s="200">
        <f>I2554+I2555+I2556+I2557+I2558+I2559+I2560</f>
        <v>0</v>
      </c>
      <c r="J2553" s="200">
        <f>J2554+J2555+J2556+J2557+J2558+J2559+J2560</f>
        <v>0</v>
      </c>
      <c r="K2553" s="200">
        <f t="shared" si="260"/>
        <v>615000</v>
      </c>
    </row>
    <row r="2554" spans="1:11" ht="30" x14ac:dyDescent="0.2">
      <c r="A2554" s="215" t="s">
        <v>902</v>
      </c>
      <c r="B2554" s="213" t="s">
        <v>805</v>
      </c>
      <c r="C2554" s="214">
        <v>43</v>
      </c>
      <c r="D2554" s="215" t="s">
        <v>25</v>
      </c>
      <c r="E2554" s="188">
        <v>3291</v>
      </c>
      <c r="F2554" s="228" t="s">
        <v>152</v>
      </c>
      <c r="H2554" s="330">
        <v>320000</v>
      </c>
      <c r="I2554" s="330"/>
      <c r="J2554" s="330"/>
      <c r="K2554" s="330">
        <f t="shared" si="260"/>
        <v>320000</v>
      </c>
    </row>
    <row r="2555" spans="1:11" ht="15" x14ac:dyDescent="0.2">
      <c r="A2555" s="215" t="s">
        <v>902</v>
      </c>
      <c r="B2555" s="213" t="s">
        <v>805</v>
      </c>
      <c r="C2555" s="214">
        <v>43</v>
      </c>
      <c r="D2555" s="215" t="s">
        <v>25</v>
      </c>
      <c r="E2555" s="188">
        <v>3292</v>
      </c>
      <c r="F2555" s="228" t="s">
        <v>123</v>
      </c>
      <c r="H2555" s="330">
        <v>45000</v>
      </c>
      <c r="I2555" s="330"/>
      <c r="J2555" s="330"/>
      <c r="K2555" s="330">
        <f t="shared" si="260"/>
        <v>45000</v>
      </c>
    </row>
    <row r="2556" spans="1:11" ht="15" x14ac:dyDescent="0.2">
      <c r="A2556" s="215" t="s">
        <v>902</v>
      </c>
      <c r="B2556" s="213" t="s">
        <v>805</v>
      </c>
      <c r="C2556" s="214">
        <v>43</v>
      </c>
      <c r="D2556" s="215" t="s">
        <v>25</v>
      </c>
      <c r="E2556" s="188">
        <v>3293</v>
      </c>
      <c r="F2556" s="228" t="s">
        <v>124</v>
      </c>
      <c r="H2556" s="330">
        <v>100000</v>
      </c>
      <c r="I2556" s="330"/>
      <c r="J2556" s="330"/>
      <c r="K2556" s="330">
        <f t="shared" si="260"/>
        <v>100000</v>
      </c>
    </row>
    <row r="2557" spans="1:11" ht="15" x14ac:dyDescent="0.2">
      <c r="A2557" s="215" t="s">
        <v>902</v>
      </c>
      <c r="B2557" s="213" t="s">
        <v>805</v>
      </c>
      <c r="C2557" s="214">
        <v>43</v>
      </c>
      <c r="D2557" s="215" t="s">
        <v>25</v>
      </c>
      <c r="E2557" s="188">
        <v>3294</v>
      </c>
      <c r="F2557" s="228" t="s">
        <v>611</v>
      </c>
      <c r="H2557" s="330">
        <v>90000</v>
      </c>
      <c r="I2557" s="330"/>
      <c r="J2557" s="330"/>
      <c r="K2557" s="330">
        <f t="shared" si="260"/>
        <v>90000</v>
      </c>
    </row>
    <row r="2558" spans="1:11" ht="15" x14ac:dyDescent="0.2">
      <c r="A2558" s="215" t="s">
        <v>902</v>
      </c>
      <c r="B2558" s="213" t="s">
        <v>805</v>
      </c>
      <c r="C2558" s="214">
        <v>43</v>
      </c>
      <c r="D2558" s="215" t="s">
        <v>25</v>
      </c>
      <c r="E2558" s="188">
        <v>3295</v>
      </c>
      <c r="F2558" s="228" t="s">
        <v>237</v>
      </c>
      <c r="H2558" s="330">
        <v>30000</v>
      </c>
      <c r="I2558" s="330"/>
      <c r="J2558" s="330"/>
      <c r="K2558" s="330">
        <f t="shared" si="260"/>
        <v>30000</v>
      </c>
    </row>
    <row r="2559" spans="1:11" ht="15" x14ac:dyDescent="0.2">
      <c r="A2559" s="215" t="s">
        <v>902</v>
      </c>
      <c r="B2559" s="213" t="s">
        <v>805</v>
      </c>
      <c r="C2559" s="214">
        <v>43</v>
      </c>
      <c r="D2559" s="215" t="s">
        <v>25</v>
      </c>
      <c r="E2559" s="188">
        <v>3296</v>
      </c>
      <c r="F2559" s="228" t="s">
        <v>612</v>
      </c>
      <c r="H2559" s="330">
        <v>20000</v>
      </c>
      <c r="I2559" s="330"/>
      <c r="J2559" s="330"/>
      <c r="K2559" s="330">
        <f t="shared" si="260"/>
        <v>20000</v>
      </c>
    </row>
    <row r="2560" spans="1:11" ht="15" x14ac:dyDescent="0.2">
      <c r="A2560" s="215" t="s">
        <v>902</v>
      </c>
      <c r="B2560" s="213" t="s">
        <v>805</v>
      </c>
      <c r="C2560" s="214">
        <v>43</v>
      </c>
      <c r="D2560" s="215" t="s">
        <v>25</v>
      </c>
      <c r="E2560" s="188">
        <v>3299</v>
      </c>
      <c r="F2560" s="228" t="s">
        <v>125</v>
      </c>
      <c r="H2560" s="330">
        <v>10000</v>
      </c>
      <c r="I2560" s="330"/>
      <c r="J2560" s="330"/>
      <c r="K2560" s="330">
        <f t="shared" si="260"/>
        <v>10000</v>
      </c>
    </row>
    <row r="2561" spans="1:11" x14ac:dyDescent="0.2">
      <c r="A2561" s="331" t="s">
        <v>902</v>
      </c>
      <c r="B2561" s="329" t="s">
        <v>805</v>
      </c>
      <c r="C2561" s="282">
        <v>43</v>
      </c>
      <c r="D2561" s="329"/>
      <c r="E2561" s="283">
        <v>34</v>
      </c>
      <c r="F2561" s="284"/>
      <c r="G2561" s="284"/>
      <c r="H2561" s="314">
        <f>H2562+H2564</f>
        <v>427000</v>
      </c>
      <c r="I2561" s="314">
        <f>I2562+I2564</f>
        <v>0</v>
      </c>
      <c r="J2561" s="314">
        <f>J2562+J2564</f>
        <v>0</v>
      </c>
      <c r="K2561" s="314">
        <f t="shared" si="260"/>
        <v>427000</v>
      </c>
    </row>
    <row r="2562" spans="1:11" x14ac:dyDescent="0.2">
      <c r="A2562" s="321" t="s">
        <v>902</v>
      </c>
      <c r="B2562" s="325" t="s">
        <v>805</v>
      </c>
      <c r="C2562" s="326">
        <v>43</v>
      </c>
      <c r="D2562" s="321"/>
      <c r="E2562" s="187">
        <v>342</v>
      </c>
      <c r="F2562" s="230"/>
      <c r="G2562" s="327"/>
      <c r="H2562" s="200">
        <f>H2563</f>
        <v>1000</v>
      </c>
      <c r="I2562" s="200">
        <f>I2563</f>
        <v>0</v>
      </c>
      <c r="J2562" s="200">
        <f>J2563</f>
        <v>0</v>
      </c>
      <c r="K2562" s="200">
        <f t="shared" si="260"/>
        <v>1000</v>
      </c>
    </row>
    <row r="2563" spans="1:11" ht="45" x14ac:dyDescent="0.2">
      <c r="A2563" s="215" t="s">
        <v>902</v>
      </c>
      <c r="B2563" s="213" t="s">
        <v>805</v>
      </c>
      <c r="C2563" s="214">
        <v>43</v>
      </c>
      <c r="D2563" s="215" t="s">
        <v>25</v>
      </c>
      <c r="E2563" s="188">
        <v>3423</v>
      </c>
      <c r="F2563" s="228" t="s">
        <v>752</v>
      </c>
      <c r="H2563" s="330">
        <v>1000</v>
      </c>
      <c r="I2563" s="330"/>
      <c r="J2563" s="330"/>
      <c r="K2563" s="330">
        <f t="shared" si="260"/>
        <v>1000</v>
      </c>
    </row>
    <row r="2564" spans="1:11" x14ac:dyDescent="0.2">
      <c r="A2564" s="321" t="s">
        <v>902</v>
      </c>
      <c r="B2564" s="325" t="s">
        <v>805</v>
      </c>
      <c r="C2564" s="326">
        <v>43</v>
      </c>
      <c r="D2564" s="321"/>
      <c r="E2564" s="187">
        <v>343</v>
      </c>
      <c r="F2564" s="230"/>
      <c r="G2564" s="327"/>
      <c r="H2564" s="200">
        <f>H2565+H2566+H2567+H2568</f>
        <v>426000</v>
      </c>
      <c r="I2564" s="200">
        <f>I2565+I2566+I2567+I2568</f>
        <v>0</v>
      </c>
      <c r="J2564" s="200">
        <f>J2565+J2566+J2567+J2568</f>
        <v>0</v>
      </c>
      <c r="K2564" s="200">
        <f t="shared" si="260"/>
        <v>426000</v>
      </c>
    </row>
    <row r="2565" spans="1:11" ht="15" x14ac:dyDescent="0.2">
      <c r="A2565" s="215" t="s">
        <v>902</v>
      </c>
      <c r="B2565" s="213" t="s">
        <v>805</v>
      </c>
      <c r="C2565" s="214">
        <v>43</v>
      </c>
      <c r="D2565" s="215" t="s">
        <v>25</v>
      </c>
      <c r="E2565" s="188">
        <v>3431</v>
      </c>
      <c r="F2565" s="228" t="s">
        <v>153</v>
      </c>
      <c r="H2565" s="330">
        <v>20000</v>
      </c>
      <c r="I2565" s="330"/>
      <c r="J2565" s="330"/>
      <c r="K2565" s="330">
        <f t="shared" si="260"/>
        <v>20000</v>
      </c>
    </row>
    <row r="2566" spans="1:11" ht="30" x14ac:dyDescent="0.2">
      <c r="A2566" s="215" t="s">
        <v>902</v>
      </c>
      <c r="B2566" s="213" t="s">
        <v>805</v>
      </c>
      <c r="C2566" s="214">
        <v>43</v>
      </c>
      <c r="D2566" s="215" t="s">
        <v>25</v>
      </c>
      <c r="E2566" s="188">
        <v>3432</v>
      </c>
      <c r="F2566" s="228" t="s">
        <v>639</v>
      </c>
      <c r="H2566" s="330">
        <v>400000</v>
      </c>
      <c r="I2566" s="330"/>
      <c r="J2566" s="330"/>
      <c r="K2566" s="330">
        <f t="shared" si="260"/>
        <v>400000</v>
      </c>
    </row>
    <row r="2567" spans="1:11" ht="15" x14ac:dyDescent="0.2">
      <c r="A2567" s="215" t="s">
        <v>902</v>
      </c>
      <c r="B2567" s="213" t="s">
        <v>805</v>
      </c>
      <c r="C2567" s="214">
        <v>43</v>
      </c>
      <c r="D2567" s="215" t="s">
        <v>25</v>
      </c>
      <c r="E2567" s="188">
        <v>3433</v>
      </c>
      <c r="F2567" s="228" t="s">
        <v>126</v>
      </c>
      <c r="H2567" s="330">
        <v>1000</v>
      </c>
      <c r="I2567" s="330"/>
      <c r="J2567" s="330"/>
      <c r="K2567" s="330">
        <f t="shared" si="260"/>
        <v>1000</v>
      </c>
    </row>
    <row r="2568" spans="1:11" ht="15" x14ac:dyDescent="0.2">
      <c r="A2568" s="215" t="s">
        <v>902</v>
      </c>
      <c r="B2568" s="213" t="s">
        <v>805</v>
      </c>
      <c r="C2568" s="214">
        <v>43</v>
      </c>
      <c r="D2568" s="215" t="s">
        <v>25</v>
      </c>
      <c r="E2568" s="188">
        <v>3434</v>
      </c>
      <c r="F2568" s="228" t="s">
        <v>127</v>
      </c>
      <c r="H2568" s="330">
        <v>5000</v>
      </c>
      <c r="I2568" s="330"/>
      <c r="J2568" s="330"/>
      <c r="K2568" s="330">
        <f t="shared" si="260"/>
        <v>5000</v>
      </c>
    </row>
    <row r="2569" spans="1:11" x14ac:dyDescent="0.2">
      <c r="A2569" s="331" t="s">
        <v>902</v>
      </c>
      <c r="B2569" s="329" t="s">
        <v>805</v>
      </c>
      <c r="C2569" s="282">
        <v>43</v>
      </c>
      <c r="D2569" s="329"/>
      <c r="E2569" s="283">
        <v>38</v>
      </c>
      <c r="F2569" s="284"/>
      <c r="G2569" s="284"/>
      <c r="H2569" s="314">
        <f>H2570</f>
        <v>4500</v>
      </c>
      <c r="I2569" s="314">
        <f>I2570</f>
        <v>0</v>
      </c>
      <c r="J2569" s="314">
        <f>J2570</f>
        <v>0</v>
      </c>
      <c r="K2569" s="314">
        <f t="shared" si="260"/>
        <v>4500</v>
      </c>
    </row>
    <row r="2570" spans="1:11" x14ac:dyDescent="0.2">
      <c r="A2570" s="321" t="s">
        <v>902</v>
      </c>
      <c r="B2570" s="325" t="s">
        <v>805</v>
      </c>
      <c r="C2570" s="326">
        <v>43</v>
      </c>
      <c r="D2570" s="321"/>
      <c r="E2570" s="187">
        <v>383</v>
      </c>
      <c r="F2570" s="230"/>
      <c r="G2570" s="327"/>
      <c r="H2570" s="200">
        <f>H2571+H2572+H2573+H2574+H2575</f>
        <v>4500</v>
      </c>
      <c r="I2570" s="200">
        <f>I2571+I2572+I2573+I2574+I2575</f>
        <v>0</v>
      </c>
      <c r="J2570" s="200">
        <f>J2571+J2572+J2573+J2574+J2575</f>
        <v>0</v>
      </c>
      <c r="K2570" s="200">
        <f t="shared" si="260"/>
        <v>4500</v>
      </c>
    </row>
    <row r="2571" spans="1:11" ht="15" x14ac:dyDescent="0.2">
      <c r="A2571" s="215" t="s">
        <v>902</v>
      </c>
      <c r="B2571" s="213" t="s">
        <v>805</v>
      </c>
      <c r="C2571" s="214">
        <v>43</v>
      </c>
      <c r="D2571" s="215" t="s">
        <v>25</v>
      </c>
      <c r="E2571" s="188">
        <v>3831</v>
      </c>
      <c r="F2571" s="228" t="s">
        <v>295</v>
      </c>
      <c r="H2571" s="330">
        <v>1000</v>
      </c>
      <c r="I2571" s="330"/>
      <c r="J2571" s="330"/>
      <c r="K2571" s="330">
        <f t="shared" ref="K2571:K2634" si="263">H2571-I2571+J2571</f>
        <v>1000</v>
      </c>
    </row>
    <row r="2572" spans="1:11" ht="15" x14ac:dyDescent="0.2">
      <c r="A2572" s="215" t="s">
        <v>902</v>
      </c>
      <c r="B2572" s="213" t="s">
        <v>805</v>
      </c>
      <c r="C2572" s="214">
        <v>43</v>
      </c>
      <c r="D2572" s="215" t="s">
        <v>25</v>
      </c>
      <c r="E2572" s="188">
        <v>3832</v>
      </c>
      <c r="F2572" s="228" t="s">
        <v>776</v>
      </c>
      <c r="H2572" s="330">
        <v>1000</v>
      </c>
      <c r="I2572" s="330"/>
      <c r="J2572" s="330"/>
      <c r="K2572" s="330">
        <f t="shared" si="263"/>
        <v>1000</v>
      </c>
    </row>
    <row r="2573" spans="1:11" ht="15" x14ac:dyDescent="0.2">
      <c r="A2573" s="215" t="s">
        <v>902</v>
      </c>
      <c r="B2573" s="213" t="s">
        <v>805</v>
      </c>
      <c r="C2573" s="214">
        <v>43</v>
      </c>
      <c r="D2573" s="215" t="s">
        <v>25</v>
      </c>
      <c r="E2573" s="188">
        <v>3833</v>
      </c>
      <c r="F2573" s="228" t="s">
        <v>621</v>
      </c>
      <c r="H2573" s="330">
        <v>1000</v>
      </c>
      <c r="I2573" s="330"/>
      <c r="J2573" s="330"/>
      <c r="K2573" s="330">
        <f t="shared" si="263"/>
        <v>1000</v>
      </c>
    </row>
    <row r="2574" spans="1:11" ht="15" x14ac:dyDescent="0.2">
      <c r="A2574" s="215" t="s">
        <v>902</v>
      </c>
      <c r="B2574" s="213" t="s">
        <v>805</v>
      </c>
      <c r="C2574" s="214">
        <v>43</v>
      </c>
      <c r="D2574" s="215" t="s">
        <v>25</v>
      </c>
      <c r="E2574" s="188">
        <v>3834</v>
      </c>
      <c r="F2574" s="228" t="s">
        <v>777</v>
      </c>
      <c r="H2574" s="330">
        <v>1000</v>
      </c>
      <c r="I2574" s="330"/>
      <c r="J2574" s="330"/>
      <c r="K2574" s="330">
        <f t="shared" si="263"/>
        <v>1000</v>
      </c>
    </row>
    <row r="2575" spans="1:11" ht="15" x14ac:dyDescent="0.2">
      <c r="A2575" s="215" t="s">
        <v>902</v>
      </c>
      <c r="B2575" s="213" t="s">
        <v>805</v>
      </c>
      <c r="C2575" s="214">
        <v>43</v>
      </c>
      <c r="D2575" s="215" t="s">
        <v>25</v>
      </c>
      <c r="E2575" s="188">
        <v>3835</v>
      </c>
      <c r="F2575" s="228" t="s">
        <v>613</v>
      </c>
      <c r="H2575" s="330">
        <v>500</v>
      </c>
      <c r="I2575" s="330"/>
      <c r="J2575" s="330"/>
      <c r="K2575" s="330">
        <f t="shared" si="263"/>
        <v>500</v>
      </c>
    </row>
    <row r="2576" spans="1:11" x14ac:dyDescent="0.2">
      <c r="A2576" s="331" t="s">
        <v>902</v>
      </c>
      <c r="B2576" s="329" t="s">
        <v>805</v>
      </c>
      <c r="C2576" s="282">
        <v>43</v>
      </c>
      <c r="D2576" s="329"/>
      <c r="E2576" s="283">
        <v>42</v>
      </c>
      <c r="F2576" s="284"/>
      <c r="G2576" s="284"/>
      <c r="H2576" s="314">
        <f>H2577+H2584+H2586+H2588</f>
        <v>411000</v>
      </c>
      <c r="I2576" s="314">
        <f>I2577+I2584+I2586+I2588</f>
        <v>0</v>
      </c>
      <c r="J2576" s="314">
        <f>J2577+J2584+J2586+J2588</f>
        <v>30000</v>
      </c>
      <c r="K2576" s="314">
        <f t="shared" si="263"/>
        <v>441000</v>
      </c>
    </row>
    <row r="2577" spans="1:11" x14ac:dyDescent="0.2">
      <c r="A2577" s="321" t="s">
        <v>902</v>
      </c>
      <c r="B2577" s="325" t="s">
        <v>805</v>
      </c>
      <c r="C2577" s="326">
        <v>43</v>
      </c>
      <c r="D2577" s="321"/>
      <c r="E2577" s="187">
        <v>422</v>
      </c>
      <c r="F2577" s="230"/>
      <c r="G2577" s="327"/>
      <c r="H2577" s="200">
        <f>H2578+H2579+H2580+H2581+H2582+H2583</f>
        <v>220000</v>
      </c>
      <c r="I2577" s="200">
        <f>I2578+I2579+I2580+I2581+I2582+I2583</f>
        <v>0</v>
      </c>
      <c r="J2577" s="200">
        <f>J2578+J2579+J2580+J2581+J2582+J2583</f>
        <v>30000</v>
      </c>
      <c r="K2577" s="200">
        <f t="shared" si="263"/>
        <v>250000</v>
      </c>
    </row>
    <row r="2578" spans="1:11" ht="15" x14ac:dyDescent="0.2">
      <c r="A2578" s="215" t="s">
        <v>902</v>
      </c>
      <c r="B2578" s="213" t="s">
        <v>805</v>
      </c>
      <c r="C2578" s="214">
        <v>43</v>
      </c>
      <c r="D2578" s="215" t="s">
        <v>25</v>
      </c>
      <c r="E2578" s="188">
        <v>4221</v>
      </c>
      <c r="F2578" s="228" t="s">
        <v>129</v>
      </c>
      <c r="H2578" s="330">
        <v>25000</v>
      </c>
      <c r="I2578" s="330"/>
      <c r="J2578" s="330">
        <v>30000</v>
      </c>
      <c r="K2578" s="330">
        <f t="shared" si="263"/>
        <v>55000</v>
      </c>
    </row>
    <row r="2579" spans="1:11" ht="15" x14ac:dyDescent="0.2">
      <c r="A2579" s="215" t="s">
        <v>902</v>
      </c>
      <c r="B2579" s="213" t="s">
        <v>805</v>
      </c>
      <c r="C2579" s="214">
        <v>43</v>
      </c>
      <c r="D2579" s="215" t="s">
        <v>25</v>
      </c>
      <c r="E2579" s="188">
        <v>4222</v>
      </c>
      <c r="F2579" s="228" t="s">
        <v>778</v>
      </c>
      <c r="H2579" s="330">
        <v>50000</v>
      </c>
      <c r="I2579" s="330"/>
      <c r="J2579" s="330"/>
      <c r="K2579" s="330">
        <f t="shared" si="263"/>
        <v>50000</v>
      </c>
    </row>
    <row r="2580" spans="1:11" ht="15" x14ac:dyDescent="0.2">
      <c r="A2580" s="215" t="s">
        <v>902</v>
      </c>
      <c r="B2580" s="213" t="s">
        <v>805</v>
      </c>
      <c r="C2580" s="214">
        <v>43</v>
      </c>
      <c r="D2580" s="215" t="s">
        <v>25</v>
      </c>
      <c r="E2580" s="188">
        <v>4223</v>
      </c>
      <c r="F2580" s="228" t="s">
        <v>131</v>
      </c>
      <c r="H2580" s="330">
        <v>50000</v>
      </c>
      <c r="I2580" s="330"/>
      <c r="J2580" s="330"/>
      <c r="K2580" s="330">
        <f t="shared" si="263"/>
        <v>50000</v>
      </c>
    </row>
    <row r="2581" spans="1:11" ht="15" x14ac:dyDescent="0.2">
      <c r="A2581" s="215" t="s">
        <v>902</v>
      </c>
      <c r="B2581" s="213" t="s">
        <v>805</v>
      </c>
      <c r="C2581" s="214">
        <v>43</v>
      </c>
      <c r="D2581" s="215" t="s">
        <v>25</v>
      </c>
      <c r="E2581" s="188">
        <v>4224</v>
      </c>
      <c r="F2581" s="228" t="s">
        <v>624</v>
      </c>
      <c r="H2581" s="330">
        <v>25000</v>
      </c>
      <c r="I2581" s="330"/>
      <c r="J2581" s="330"/>
      <c r="K2581" s="330">
        <f t="shared" si="263"/>
        <v>25000</v>
      </c>
    </row>
    <row r="2582" spans="1:11" ht="15" x14ac:dyDescent="0.2">
      <c r="A2582" s="215" t="s">
        <v>902</v>
      </c>
      <c r="B2582" s="213" t="s">
        <v>805</v>
      </c>
      <c r="C2582" s="214">
        <v>43</v>
      </c>
      <c r="D2582" s="215" t="s">
        <v>25</v>
      </c>
      <c r="E2582" s="188">
        <v>4225</v>
      </c>
      <c r="F2582" s="228" t="s">
        <v>134</v>
      </c>
      <c r="H2582" s="330">
        <v>50000</v>
      </c>
      <c r="I2582" s="330"/>
      <c r="J2582" s="330"/>
      <c r="K2582" s="330">
        <f t="shared" si="263"/>
        <v>50000</v>
      </c>
    </row>
    <row r="2583" spans="1:11" ht="15" x14ac:dyDescent="0.2">
      <c r="A2583" s="215" t="s">
        <v>902</v>
      </c>
      <c r="B2583" s="213" t="s">
        <v>805</v>
      </c>
      <c r="C2583" s="214">
        <v>43</v>
      </c>
      <c r="D2583" s="215" t="s">
        <v>25</v>
      </c>
      <c r="E2583" s="188">
        <v>4227</v>
      </c>
      <c r="F2583" s="228" t="s">
        <v>779</v>
      </c>
      <c r="H2583" s="330">
        <v>20000</v>
      </c>
      <c r="I2583" s="330"/>
      <c r="J2583" s="330"/>
      <c r="K2583" s="330">
        <f t="shared" si="263"/>
        <v>20000</v>
      </c>
    </row>
    <row r="2584" spans="1:11" x14ac:dyDescent="0.2">
      <c r="A2584" s="321" t="s">
        <v>902</v>
      </c>
      <c r="B2584" s="325" t="s">
        <v>805</v>
      </c>
      <c r="C2584" s="326">
        <v>43</v>
      </c>
      <c r="D2584" s="321"/>
      <c r="E2584" s="187">
        <v>423</v>
      </c>
      <c r="F2584" s="230"/>
      <c r="G2584" s="327"/>
      <c r="H2584" s="200">
        <f t="shared" ref="H2584:J2586" si="264">H2585</f>
        <v>1000</v>
      </c>
      <c r="I2584" s="200">
        <f t="shared" si="264"/>
        <v>0</v>
      </c>
      <c r="J2584" s="200">
        <f t="shared" si="264"/>
        <v>0</v>
      </c>
      <c r="K2584" s="200">
        <f t="shared" si="263"/>
        <v>1000</v>
      </c>
    </row>
    <row r="2585" spans="1:11" ht="15" x14ac:dyDescent="0.2">
      <c r="A2585" s="215" t="s">
        <v>902</v>
      </c>
      <c r="B2585" s="213" t="s">
        <v>805</v>
      </c>
      <c r="C2585" s="214">
        <v>43</v>
      </c>
      <c r="D2585" s="215" t="s">
        <v>25</v>
      </c>
      <c r="E2585" s="188">
        <v>4231</v>
      </c>
      <c r="F2585" s="228" t="s">
        <v>128</v>
      </c>
      <c r="H2585" s="330">
        <v>1000</v>
      </c>
      <c r="I2585" s="330"/>
      <c r="J2585" s="330"/>
      <c r="K2585" s="330">
        <f t="shared" si="263"/>
        <v>1000</v>
      </c>
    </row>
    <row r="2586" spans="1:11" x14ac:dyDescent="0.2">
      <c r="A2586" s="321" t="s">
        <v>902</v>
      </c>
      <c r="B2586" s="325" t="s">
        <v>805</v>
      </c>
      <c r="C2586" s="326">
        <v>43</v>
      </c>
      <c r="D2586" s="321"/>
      <c r="E2586" s="187">
        <v>425</v>
      </c>
      <c r="F2586" s="230"/>
      <c r="G2586" s="327"/>
      <c r="H2586" s="200">
        <f t="shared" si="264"/>
        <v>150000</v>
      </c>
      <c r="I2586" s="200">
        <f t="shared" si="264"/>
        <v>0</v>
      </c>
      <c r="J2586" s="200">
        <f t="shared" si="264"/>
        <v>0</v>
      </c>
      <c r="K2586" s="200">
        <f t="shared" si="263"/>
        <v>150000</v>
      </c>
    </row>
    <row r="2587" spans="1:11" ht="15" x14ac:dyDescent="0.2">
      <c r="A2587" s="215" t="s">
        <v>902</v>
      </c>
      <c r="B2587" s="213" t="s">
        <v>805</v>
      </c>
      <c r="C2587" s="214">
        <v>43</v>
      </c>
      <c r="D2587" s="215" t="s">
        <v>25</v>
      </c>
      <c r="E2587" s="188">
        <v>4251</v>
      </c>
      <c r="F2587" s="228" t="s">
        <v>780</v>
      </c>
      <c r="H2587" s="330">
        <v>150000</v>
      </c>
      <c r="I2587" s="330"/>
      <c r="J2587" s="330"/>
      <c r="K2587" s="330">
        <f t="shared" si="263"/>
        <v>150000</v>
      </c>
    </row>
    <row r="2588" spans="1:11" x14ac:dyDescent="0.2">
      <c r="A2588" s="321" t="s">
        <v>902</v>
      </c>
      <c r="B2588" s="325" t="s">
        <v>805</v>
      </c>
      <c r="C2588" s="326">
        <v>43</v>
      </c>
      <c r="D2588" s="321"/>
      <c r="E2588" s="187">
        <v>426</v>
      </c>
      <c r="F2588" s="230"/>
      <c r="G2588" s="327"/>
      <c r="H2588" s="200">
        <f>H2589+H2590</f>
        <v>40000</v>
      </c>
      <c r="I2588" s="200">
        <f>I2589+I2590</f>
        <v>0</v>
      </c>
      <c r="J2588" s="200">
        <f>J2589+J2590</f>
        <v>0</v>
      </c>
      <c r="K2588" s="200">
        <f t="shared" si="263"/>
        <v>40000</v>
      </c>
    </row>
    <row r="2589" spans="1:11" ht="15" x14ac:dyDescent="0.2">
      <c r="A2589" s="215" t="s">
        <v>902</v>
      </c>
      <c r="B2589" s="213" t="s">
        <v>805</v>
      </c>
      <c r="C2589" s="214">
        <v>43</v>
      </c>
      <c r="D2589" s="215" t="s">
        <v>25</v>
      </c>
      <c r="E2589" s="188">
        <v>4262</v>
      </c>
      <c r="F2589" s="228" t="s">
        <v>135</v>
      </c>
      <c r="H2589" s="330">
        <v>20000</v>
      </c>
      <c r="I2589" s="330"/>
      <c r="J2589" s="330"/>
      <c r="K2589" s="330">
        <f t="shared" si="263"/>
        <v>20000</v>
      </c>
    </row>
    <row r="2590" spans="1:11" ht="15" x14ac:dyDescent="0.2">
      <c r="A2590" s="215" t="s">
        <v>902</v>
      </c>
      <c r="B2590" s="213" t="s">
        <v>805</v>
      </c>
      <c r="C2590" s="214">
        <v>43</v>
      </c>
      <c r="D2590" s="215" t="s">
        <v>25</v>
      </c>
      <c r="E2590" s="188">
        <v>4264</v>
      </c>
      <c r="F2590" s="228" t="s">
        <v>781</v>
      </c>
      <c r="H2590" s="330">
        <v>20000</v>
      </c>
      <c r="I2590" s="330"/>
      <c r="J2590" s="330"/>
      <c r="K2590" s="330">
        <f t="shared" si="263"/>
        <v>20000</v>
      </c>
    </row>
    <row r="2591" spans="1:11" x14ac:dyDescent="0.2">
      <c r="A2591" s="331" t="s">
        <v>902</v>
      </c>
      <c r="B2591" s="329" t="s">
        <v>805</v>
      </c>
      <c r="C2591" s="282">
        <v>51</v>
      </c>
      <c r="D2591" s="329"/>
      <c r="E2591" s="283">
        <v>31</v>
      </c>
      <c r="F2591" s="284"/>
      <c r="G2591" s="284"/>
      <c r="H2591" s="314">
        <f>H2592+H2594</f>
        <v>0</v>
      </c>
      <c r="I2591" s="314">
        <f t="shared" ref="I2591:J2591" si="265">I2592+I2594</f>
        <v>0</v>
      </c>
      <c r="J2591" s="314">
        <f t="shared" si="265"/>
        <v>725613</v>
      </c>
      <c r="K2591" s="314">
        <f t="shared" si="263"/>
        <v>725613</v>
      </c>
    </row>
    <row r="2592" spans="1:11" x14ac:dyDescent="0.2">
      <c r="A2592" s="321" t="s">
        <v>902</v>
      </c>
      <c r="B2592" s="325" t="s">
        <v>805</v>
      </c>
      <c r="C2592" s="326">
        <v>51</v>
      </c>
      <c r="D2592" s="321"/>
      <c r="E2592" s="187">
        <v>311</v>
      </c>
      <c r="F2592" s="230"/>
      <c r="G2592" s="327"/>
      <c r="H2592" s="200">
        <f>H2593</f>
        <v>0</v>
      </c>
      <c r="I2592" s="200">
        <f t="shared" ref="I2592:J2592" si="266">I2593</f>
        <v>0</v>
      </c>
      <c r="J2592" s="200">
        <f t="shared" si="266"/>
        <v>622500</v>
      </c>
      <c r="K2592" s="200">
        <f t="shared" si="263"/>
        <v>622500</v>
      </c>
    </row>
    <row r="2593" spans="1:11" ht="15" x14ac:dyDescent="0.2">
      <c r="A2593" s="215" t="s">
        <v>902</v>
      </c>
      <c r="B2593" s="213" t="s">
        <v>805</v>
      </c>
      <c r="C2593" s="214">
        <v>51</v>
      </c>
      <c r="D2593" s="215" t="s">
        <v>25</v>
      </c>
      <c r="E2593" s="188">
        <v>3111</v>
      </c>
      <c r="F2593" s="228" t="s">
        <v>19</v>
      </c>
      <c r="H2593" s="330"/>
      <c r="I2593" s="330"/>
      <c r="J2593" s="330">
        <v>622500</v>
      </c>
      <c r="K2593" s="330">
        <f t="shared" si="263"/>
        <v>622500</v>
      </c>
    </row>
    <row r="2594" spans="1:11" x14ac:dyDescent="0.2">
      <c r="A2594" s="321" t="s">
        <v>902</v>
      </c>
      <c r="B2594" s="325" t="s">
        <v>805</v>
      </c>
      <c r="C2594" s="326">
        <v>51</v>
      </c>
      <c r="D2594" s="321"/>
      <c r="E2594" s="187">
        <v>313</v>
      </c>
      <c r="F2594" s="230"/>
      <c r="G2594" s="327"/>
      <c r="H2594" s="200">
        <f>H2595</f>
        <v>0</v>
      </c>
      <c r="I2594" s="200">
        <f t="shared" ref="I2594:J2594" si="267">I2595</f>
        <v>0</v>
      </c>
      <c r="J2594" s="200">
        <f t="shared" si="267"/>
        <v>103113</v>
      </c>
      <c r="K2594" s="200">
        <f t="shared" si="263"/>
        <v>103113</v>
      </c>
    </row>
    <row r="2595" spans="1:11" ht="15" x14ac:dyDescent="0.2">
      <c r="A2595" s="215" t="s">
        <v>902</v>
      </c>
      <c r="B2595" s="213" t="s">
        <v>805</v>
      </c>
      <c r="C2595" s="214">
        <v>51</v>
      </c>
      <c r="D2595" s="215" t="s">
        <v>25</v>
      </c>
      <c r="E2595" s="188">
        <v>3132</v>
      </c>
      <c r="F2595" s="228" t="s">
        <v>280</v>
      </c>
      <c r="H2595" s="330"/>
      <c r="I2595" s="330"/>
      <c r="J2595" s="330">
        <v>103113</v>
      </c>
      <c r="K2595" s="330">
        <f t="shared" si="263"/>
        <v>103113</v>
      </c>
    </row>
    <row r="2596" spans="1:11" ht="67.5" x14ac:dyDescent="0.2">
      <c r="A2596" s="354" t="s">
        <v>902</v>
      </c>
      <c r="B2596" s="293" t="s">
        <v>806</v>
      </c>
      <c r="C2596" s="293"/>
      <c r="D2596" s="293"/>
      <c r="E2596" s="294"/>
      <c r="F2596" s="296" t="s">
        <v>765</v>
      </c>
      <c r="G2596" s="297" t="s">
        <v>683</v>
      </c>
      <c r="H2596" s="298">
        <f>H2597+H2601+H2608+H2612</f>
        <v>9965000</v>
      </c>
      <c r="I2596" s="298">
        <f>I2597+I2601+I2608+I2612</f>
        <v>0</v>
      </c>
      <c r="J2596" s="298">
        <f>J2597+J2601+J2608+J2612</f>
        <v>0</v>
      </c>
      <c r="K2596" s="298">
        <f t="shared" si="263"/>
        <v>9965000</v>
      </c>
    </row>
    <row r="2597" spans="1:11" x14ac:dyDescent="0.2">
      <c r="A2597" s="331" t="s">
        <v>902</v>
      </c>
      <c r="B2597" s="329" t="s">
        <v>806</v>
      </c>
      <c r="C2597" s="282">
        <v>43</v>
      </c>
      <c r="D2597" s="329"/>
      <c r="E2597" s="283">
        <v>32</v>
      </c>
      <c r="F2597" s="284"/>
      <c r="G2597" s="284"/>
      <c r="H2597" s="314">
        <f>H2598</f>
        <v>4500000</v>
      </c>
      <c r="I2597" s="314">
        <f>I2598</f>
        <v>0</v>
      </c>
      <c r="J2597" s="314">
        <f>J2598</f>
        <v>0</v>
      </c>
      <c r="K2597" s="314">
        <f t="shared" si="263"/>
        <v>4500000</v>
      </c>
    </row>
    <row r="2598" spans="1:11" x14ac:dyDescent="0.2">
      <c r="A2598" s="321" t="s">
        <v>902</v>
      </c>
      <c r="B2598" s="325" t="s">
        <v>806</v>
      </c>
      <c r="C2598" s="326">
        <v>43</v>
      </c>
      <c r="D2598" s="321"/>
      <c r="E2598" s="187">
        <v>323</v>
      </c>
      <c r="F2598" s="230"/>
      <c r="G2598" s="327"/>
      <c r="H2598" s="200">
        <f>H2599+H2600</f>
        <v>4500000</v>
      </c>
      <c r="I2598" s="200">
        <f>I2599+I2600</f>
        <v>0</v>
      </c>
      <c r="J2598" s="200">
        <f>J2599+J2600</f>
        <v>0</v>
      </c>
      <c r="K2598" s="200">
        <f t="shared" si="263"/>
        <v>4500000</v>
      </c>
    </row>
    <row r="2599" spans="1:11" ht="15" x14ac:dyDescent="0.2">
      <c r="A2599" s="215" t="s">
        <v>902</v>
      </c>
      <c r="B2599" s="213" t="s">
        <v>806</v>
      </c>
      <c r="C2599" s="214">
        <v>43</v>
      </c>
      <c r="D2599" s="215" t="s">
        <v>25</v>
      </c>
      <c r="E2599" s="188">
        <v>3232</v>
      </c>
      <c r="F2599" s="228" t="s">
        <v>118</v>
      </c>
      <c r="H2599" s="330">
        <v>3000000</v>
      </c>
      <c r="I2599" s="330"/>
      <c r="J2599" s="330"/>
      <c r="K2599" s="330">
        <f t="shared" si="263"/>
        <v>3000000</v>
      </c>
    </row>
    <row r="2600" spans="1:11" ht="15" x14ac:dyDescent="0.2">
      <c r="A2600" s="215" t="s">
        <v>902</v>
      </c>
      <c r="B2600" s="213" t="s">
        <v>806</v>
      </c>
      <c r="C2600" s="214">
        <v>43</v>
      </c>
      <c r="D2600" s="215" t="s">
        <v>25</v>
      </c>
      <c r="E2600" s="188">
        <v>3237</v>
      </c>
      <c r="F2600" s="228" t="s">
        <v>36</v>
      </c>
      <c r="H2600" s="330">
        <v>1500000</v>
      </c>
      <c r="I2600" s="330"/>
      <c r="J2600" s="330"/>
      <c r="K2600" s="330">
        <f t="shared" si="263"/>
        <v>1500000</v>
      </c>
    </row>
    <row r="2601" spans="1:11" x14ac:dyDescent="0.2">
      <c r="A2601" s="331" t="s">
        <v>902</v>
      </c>
      <c r="B2601" s="329" t="s">
        <v>806</v>
      </c>
      <c r="C2601" s="282">
        <v>43</v>
      </c>
      <c r="D2601" s="329"/>
      <c r="E2601" s="283">
        <v>41</v>
      </c>
      <c r="F2601" s="284"/>
      <c r="G2601" s="284"/>
      <c r="H2601" s="314">
        <f>H2602+H2604</f>
        <v>202000</v>
      </c>
      <c r="I2601" s="314">
        <f>I2602+I2604</f>
        <v>0</v>
      </c>
      <c r="J2601" s="314">
        <f>J2602+J2604</f>
        <v>0</v>
      </c>
      <c r="K2601" s="314">
        <f t="shared" si="263"/>
        <v>202000</v>
      </c>
    </row>
    <row r="2602" spans="1:11" x14ac:dyDescent="0.2">
      <c r="A2602" s="321" t="s">
        <v>902</v>
      </c>
      <c r="B2602" s="325" t="s">
        <v>806</v>
      </c>
      <c r="C2602" s="326">
        <v>43</v>
      </c>
      <c r="D2602" s="321"/>
      <c r="E2602" s="187">
        <v>411</v>
      </c>
      <c r="F2602" s="230"/>
      <c r="G2602" s="327"/>
      <c r="H2602" s="200">
        <f>H2603</f>
        <v>1000</v>
      </c>
      <c r="I2602" s="200">
        <f>I2603</f>
        <v>0</v>
      </c>
      <c r="J2602" s="200">
        <f>J2603</f>
        <v>0</v>
      </c>
      <c r="K2602" s="200">
        <f t="shared" si="263"/>
        <v>1000</v>
      </c>
    </row>
    <row r="2603" spans="1:11" ht="15" x14ac:dyDescent="0.2">
      <c r="A2603" s="215" t="s">
        <v>902</v>
      </c>
      <c r="B2603" s="213" t="s">
        <v>806</v>
      </c>
      <c r="C2603" s="214">
        <v>43</v>
      </c>
      <c r="D2603" s="215" t="s">
        <v>25</v>
      </c>
      <c r="E2603" s="188">
        <v>4111</v>
      </c>
      <c r="F2603" s="228" t="s">
        <v>401</v>
      </c>
      <c r="H2603" s="330">
        <v>1000</v>
      </c>
      <c r="I2603" s="330"/>
      <c r="J2603" s="330"/>
      <c r="K2603" s="330">
        <f t="shared" si="263"/>
        <v>1000</v>
      </c>
    </row>
    <row r="2604" spans="1:11" x14ac:dyDescent="0.2">
      <c r="A2604" s="321" t="s">
        <v>902</v>
      </c>
      <c r="B2604" s="325" t="s">
        <v>806</v>
      </c>
      <c r="C2604" s="326">
        <v>43</v>
      </c>
      <c r="D2604" s="321"/>
      <c r="E2604" s="187">
        <v>412</v>
      </c>
      <c r="F2604" s="230"/>
      <c r="G2604" s="327"/>
      <c r="H2604" s="200">
        <f>+H2605+H2606+H2607</f>
        <v>201000</v>
      </c>
      <c r="I2604" s="200">
        <f>+I2605+I2606+I2607</f>
        <v>0</v>
      </c>
      <c r="J2604" s="200">
        <f>+J2605+J2606+J2607</f>
        <v>0</v>
      </c>
      <c r="K2604" s="200">
        <f t="shared" si="263"/>
        <v>201000</v>
      </c>
    </row>
    <row r="2605" spans="1:11" ht="15" x14ac:dyDescent="0.2">
      <c r="A2605" s="215" t="s">
        <v>902</v>
      </c>
      <c r="B2605" s="213" t="s">
        <v>806</v>
      </c>
      <c r="C2605" s="214">
        <v>43</v>
      </c>
      <c r="D2605" s="215" t="s">
        <v>25</v>
      </c>
      <c r="E2605" s="188">
        <v>4123</v>
      </c>
      <c r="F2605" s="228" t="s">
        <v>133</v>
      </c>
      <c r="H2605" s="330">
        <v>200000</v>
      </c>
      <c r="I2605" s="330"/>
      <c r="J2605" s="330"/>
      <c r="K2605" s="330">
        <f t="shared" si="263"/>
        <v>200000</v>
      </c>
    </row>
    <row r="2606" spans="1:11" ht="15" x14ac:dyDescent="0.2">
      <c r="A2606" s="215" t="s">
        <v>902</v>
      </c>
      <c r="B2606" s="213" t="s">
        <v>806</v>
      </c>
      <c r="C2606" s="214">
        <v>43</v>
      </c>
      <c r="D2606" s="215" t="s">
        <v>25</v>
      </c>
      <c r="E2606" s="188">
        <v>4124</v>
      </c>
      <c r="F2606" s="228" t="s">
        <v>741</v>
      </c>
      <c r="H2606" s="330">
        <v>500</v>
      </c>
      <c r="I2606" s="330"/>
      <c r="J2606" s="330"/>
      <c r="K2606" s="330">
        <f t="shared" si="263"/>
        <v>500</v>
      </c>
    </row>
    <row r="2607" spans="1:11" ht="15" x14ac:dyDescent="0.2">
      <c r="A2607" s="215" t="s">
        <v>902</v>
      </c>
      <c r="B2607" s="213" t="s">
        <v>806</v>
      </c>
      <c r="C2607" s="214">
        <v>43</v>
      </c>
      <c r="D2607" s="215" t="s">
        <v>25</v>
      </c>
      <c r="E2607" s="188">
        <v>4126</v>
      </c>
      <c r="F2607" s="228" t="s">
        <v>4</v>
      </c>
      <c r="H2607" s="330">
        <v>500</v>
      </c>
      <c r="I2607" s="330"/>
      <c r="J2607" s="330"/>
      <c r="K2607" s="330">
        <f t="shared" si="263"/>
        <v>500</v>
      </c>
    </row>
    <row r="2608" spans="1:11" x14ac:dyDescent="0.2">
      <c r="A2608" s="331" t="s">
        <v>902</v>
      </c>
      <c r="B2608" s="329" t="s">
        <v>806</v>
      </c>
      <c r="C2608" s="282">
        <v>43</v>
      </c>
      <c r="D2608" s="329"/>
      <c r="E2608" s="283">
        <v>42</v>
      </c>
      <c r="F2608" s="284"/>
      <c r="G2608" s="284"/>
      <c r="H2608" s="314">
        <f>H2609</f>
        <v>5001000</v>
      </c>
      <c r="I2608" s="314">
        <f>I2609</f>
        <v>0</v>
      </c>
      <c r="J2608" s="314">
        <f>J2609</f>
        <v>0</v>
      </c>
      <c r="K2608" s="314">
        <f t="shared" si="263"/>
        <v>5001000</v>
      </c>
    </row>
    <row r="2609" spans="1:11" x14ac:dyDescent="0.2">
      <c r="A2609" s="321" t="s">
        <v>902</v>
      </c>
      <c r="B2609" s="325" t="s">
        <v>806</v>
      </c>
      <c r="C2609" s="326">
        <v>43</v>
      </c>
      <c r="D2609" s="321"/>
      <c r="E2609" s="187">
        <v>421</v>
      </c>
      <c r="F2609" s="230"/>
      <c r="G2609" s="327"/>
      <c r="H2609" s="200">
        <f>H2610+H2611</f>
        <v>5001000</v>
      </c>
      <c r="I2609" s="200">
        <f>I2610+I2611</f>
        <v>0</v>
      </c>
      <c r="J2609" s="200">
        <f>J2610+J2611</f>
        <v>0</v>
      </c>
      <c r="K2609" s="200">
        <f t="shared" si="263"/>
        <v>5001000</v>
      </c>
    </row>
    <row r="2610" spans="1:11" ht="15" x14ac:dyDescent="0.2">
      <c r="A2610" s="215" t="s">
        <v>902</v>
      </c>
      <c r="B2610" s="213" t="s">
        <v>806</v>
      </c>
      <c r="C2610" s="214">
        <v>43</v>
      </c>
      <c r="D2610" s="215" t="s">
        <v>25</v>
      </c>
      <c r="E2610" s="188">
        <v>4212</v>
      </c>
      <c r="F2610" s="228" t="s">
        <v>694</v>
      </c>
      <c r="H2610" s="330">
        <v>1000</v>
      </c>
      <c r="I2610" s="330"/>
      <c r="J2610" s="330"/>
      <c r="K2610" s="330">
        <f t="shared" si="263"/>
        <v>1000</v>
      </c>
    </row>
    <row r="2611" spans="1:11" ht="15" x14ac:dyDescent="0.2">
      <c r="A2611" s="215" t="s">
        <v>902</v>
      </c>
      <c r="B2611" s="213" t="s">
        <v>806</v>
      </c>
      <c r="C2611" s="214">
        <v>43</v>
      </c>
      <c r="D2611" s="215" t="s">
        <v>25</v>
      </c>
      <c r="E2611" s="188">
        <v>4214</v>
      </c>
      <c r="F2611" s="228" t="s">
        <v>154</v>
      </c>
      <c r="H2611" s="330">
        <v>5000000</v>
      </c>
      <c r="I2611" s="330"/>
      <c r="J2611" s="330"/>
      <c r="K2611" s="330">
        <f t="shared" si="263"/>
        <v>5000000</v>
      </c>
    </row>
    <row r="2612" spans="1:11" x14ac:dyDescent="0.2">
      <c r="A2612" s="331" t="s">
        <v>902</v>
      </c>
      <c r="B2612" s="329" t="s">
        <v>806</v>
      </c>
      <c r="C2612" s="282">
        <v>43</v>
      </c>
      <c r="D2612" s="329"/>
      <c r="E2612" s="283">
        <v>45</v>
      </c>
      <c r="F2612" s="284"/>
      <c r="G2612" s="284"/>
      <c r="H2612" s="314">
        <f>H2613+H2615+H2617+H2619</f>
        <v>262000</v>
      </c>
      <c r="I2612" s="314">
        <f>I2613+I2615+I2617+I2619</f>
        <v>0</v>
      </c>
      <c r="J2612" s="314">
        <f>J2613+J2615+J2617+J2619</f>
        <v>0</v>
      </c>
      <c r="K2612" s="314">
        <f t="shared" si="263"/>
        <v>262000</v>
      </c>
    </row>
    <row r="2613" spans="1:11" x14ac:dyDescent="0.2">
      <c r="A2613" s="321" t="s">
        <v>902</v>
      </c>
      <c r="B2613" s="325" t="s">
        <v>806</v>
      </c>
      <c r="C2613" s="326">
        <v>43</v>
      </c>
      <c r="D2613" s="321"/>
      <c r="E2613" s="187">
        <v>451</v>
      </c>
      <c r="F2613" s="230"/>
      <c r="G2613" s="327"/>
      <c r="H2613" s="200">
        <f t="shared" ref="H2613:J2619" si="268">H2614</f>
        <v>50000</v>
      </c>
      <c r="I2613" s="200">
        <f t="shared" si="268"/>
        <v>0</v>
      </c>
      <c r="J2613" s="200">
        <f t="shared" si="268"/>
        <v>0</v>
      </c>
      <c r="K2613" s="200">
        <f t="shared" si="263"/>
        <v>50000</v>
      </c>
    </row>
    <row r="2614" spans="1:11" ht="15" x14ac:dyDescent="0.2">
      <c r="A2614" s="215" t="s">
        <v>902</v>
      </c>
      <c r="B2614" s="213" t="s">
        <v>806</v>
      </c>
      <c r="C2614" s="214">
        <v>43</v>
      </c>
      <c r="D2614" s="215" t="s">
        <v>25</v>
      </c>
      <c r="E2614" s="188">
        <v>4511</v>
      </c>
      <c r="F2614" s="228" t="s">
        <v>136</v>
      </c>
      <c r="H2614" s="330">
        <v>50000</v>
      </c>
      <c r="I2614" s="330"/>
      <c r="J2614" s="330"/>
      <c r="K2614" s="330">
        <f t="shared" si="263"/>
        <v>50000</v>
      </c>
    </row>
    <row r="2615" spans="1:11" x14ac:dyDescent="0.2">
      <c r="A2615" s="321" t="s">
        <v>902</v>
      </c>
      <c r="B2615" s="325" t="s">
        <v>806</v>
      </c>
      <c r="C2615" s="326">
        <v>43</v>
      </c>
      <c r="D2615" s="321"/>
      <c r="E2615" s="187">
        <v>452</v>
      </c>
      <c r="F2615" s="230"/>
      <c r="G2615" s="327"/>
      <c r="H2615" s="200">
        <f t="shared" si="268"/>
        <v>10000</v>
      </c>
      <c r="I2615" s="200">
        <f t="shared" si="268"/>
        <v>0</v>
      </c>
      <c r="J2615" s="200">
        <f t="shared" si="268"/>
        <v>0</v>
      </c>
      <c r="K2615" s="200">
        <f t="shared" si="263"/>
        <v>10000</v>
      </c>
    </row>
    <row r="2616" spans="1:11" ht="15" x14ac:dyDescent="0.2">
      <c r="A2616" s="215" t="s">
        <v>902</v>
      </c>
      <c r="B2616" s="213" t="s">
        <v>806</v>
      </c>
      <c r="C2616" s="214">
        <v>43</v>
      </c>
      <c r="D2616" s="215" t="s">
        <v>25</v>
      </c>
      <c r="E2616" s="188">
        <v>4521</v>
      </c>
      <c r="F2616" s="228" t="s">
        <v>137</v>
      </c>
      <c r="H2616" s="330">
        <v>10000</v>
      </c>
      <c r="I2616" s="330"/>
      <c r="J2616" s="330"/>
      <c r="K2616" s="330">
        <f t="shared" si="263"/>
        <v>10000</v>
      </c>
    </row>
    <row r="2617" spans="1:11" x14ac:dyDescent="0.2">
      <c r="A2617" s="321" t="s">
        <v>902</v>
      </c>
      <c r="B2617" s="325" t="s">
        <v>806</v>
      </c>
      <c r="C2617" s="326">
        <v>43</v>
      </c>
      <c r="D2617" s="321"/>
      <c r="E2617" s="187">
        <v>453</v>
      </c>
      <c r="F2617" s="230"/>
      <c r="G2617" s="327"/>
      <c r="H2617" s="200">
        <f t="shared" si="268"/>
        <v>2000</v>
      </c>
      <c r="I2617" s="200">
        <f t="shared" si="268"/>
        <v>0</v>
      </c>
      <c r="J2617" s="200">
        <f t="shared" si="268"/>
        <v>0</v>
      </c>
      <c r="K2617" s="200">
        <f t="shared" si="263"/>
        <v>2000</v>
      </c>
    </row>
    <row r="2618" spans="1:11" ht="15" x14ac:dyDescent="0.2">
      <c r="A2618" s="215" t="s">
        <v>902</v>
      </c>
      <c r="B2618" s="213" t="s">
        <v>806</v>
      </c>
      <c r="C2618" s="214">
        <v>43</v>
      </c>
      <c r="D2618" s="215" t="s">
        <v>25</v>
      </c>
      <c r="E2618" s="188">
        <v>4531</v>
      </c>
      <c r="F2618" s="228" t="s">
        <v>145</v>
      </c>
      <c r="H2618" s="330">
        <v>2000</v>
      </c>
      <c r="I2618" s="330"/>
      <c r="J2618" s="330"/>
      <c r="K2618" s="330">
        <f t="shared" si="263"/>
        <v>2000</v>
      </c>
    </row>
    <row r="2619" spans="1:11" x14ac:dyDescent="0.2">
      <c r="A2619" s="321" t="s">
        <v>902</v>
      </c>
      <c r="B2619" s="325" t="s">
        <v>806</v>
      </c>
      <c r="C2619" s="326">
        <v>43</v>
      </c>
      <c r="D2619" s="321"/>
      <c r="E2619" s="187">
        <v>454</v>
      </c>
      <c r="F2619" s="230"/>
      <c r="G2619" s="327"/>
      <c r="H2619" s="200">
        <f t="shared" si="268"/>
        <v>200000</v>
      </c>
      <c r="I2619" s="200">
        <f t="shared" si="268"/>
        <v>0</v>
      </c>
      <c r="J2619" s="200">
        <f t="shared" si="268"/>
        <v>0</v>
      </c>
      <c r="K2619" s="200">
        <f t="shared" si="263"/>
        <v>200000</v>
      </c>
    </row>
    <row r="2620" spans="1:11" ht="30" x14ac:dyDescent="0.2">
      <c r="A2620" s="215" t="s">
        <v>902</v>
      </c>
      <c r="B2620" s="213" t="s">
        <v>806</v>
      </c>
      <c r="C2620" s="214">
        <v>43</v>
      </c>
      <c r="D2620" s="215" t="s">
        <v>25</v>
      </c>
      <c r="E2620" s="188">
        <v>4541</v>
      </c>
      <c r="F2620" s="228" t="s">
        <v>782</v>
      </c>
      <c r="H2620" s="330">
        <v>200000</v>
      </c>
      <c r="I2620" s="330"/>
      <c r="J2620" s="330"/>
      <c r="K2620" s="330">
        <f t="shared" si="263"/>
        <v>200000</v>
      </c>
    </row>
    <row r="2621" spans="1:11" ht="67.5" x14ac:dyDescent="0.2">
      <c r="A2621" s="354" t="s">
        <v>902</v>
      </c>
      <c r="B2621" s="293" t="s">
        <v>807</v>
      </c>
      <c r="C2621" s="293"/>
      <c r="D2621" s="293"/>
      <c r="E2621" s="294"/>
      <c r="F2621" s="296" t="s">
        <v>783</v>
      </c>
      <c r="G2621" s="297" t="s">
        <v>683</v>
      </c>
      <c r="H2621" s="298">
        <f>H2622+H2625+H2631</f>
        <v>96750000</v>
      </c>
      <c r="I2621" s="298">
        <f t="shared" ref="I2621:J2621" si="269">I2622+I2625+I2631</f>
        <v>18108000</v>
      </c>
      <c r="J2621" s="298">
        <f t="shared" si="269"/>
        <v>18108000</v>
      </c>
      <c r="K2621" s="298">
        <f t="shared" si="263"/>
        <v>96750000</v>
      </c>
    </row>
    <row r="2622" spans="1:11" x14ac:dyDescent="0.2">
      <c r="A2622" s="331" t="s">
        <v>902</v>
      </c>
      <c r="B2622" s="329" t="s">
        <v>807</v>
      </c>
      <c r="C2622" s="282">
        <v>11</v>
      </c>
      <c r="D2622" s="329"/>
      <c r="E2622" s="283">
        <v>34</v>
      </c>
      <c r="F2622" s="284"/>
      <c r="G2622" s="284"/>
      <c r="H2622" s="314">
        <f t="shared" ref="H2622:J2623" si="270">H2623</f>
        <v>15150000</v>
      </c>
      <c r="I2622" s="314">
        <f t="shared" si="270"/>
        <v>0</v>
      </c>
      <c r="J2622" s="314">
        <f t="shared" si="270"/>
        <v>0</v>
      </c>
      <c r="K2622" s="314">
        <f t="shared" si="263"/>
        <v>15150000</v>
      </c>
    </row>
    <row r="2623" spans="1:11" x14ac:dyDescent="0.2">
      <c r="A2623" s="321" t="s">
        <v>902</v>
      </c>
      <c r="B2623" s="325" t="s">
        <v>807</v>
      </c>
      <c r="C2623" s="326">
        <v>11</v>
      </c>
      <c r="D2623" s="321"/>
      <c r="E2623" s="187">
        <v>342</v>
      </c>
      <c r="F2623" s="230"/>
      <c r="G2623" s="327"/>
      <c r="H2623" s="200">
        <f t="shared" si="270"/>
        <v>15150000</v>
      </c>
      <c r="I2623" s="200">
        <f t="shared" si="270"/>
        <v>0</v>
      </c>
      <c r="J2623" s="200">
        <f t="shared" si="270"/>
        <v>0</v>
      </c>
      <c r="K2623" s="200">
        <f t="shared" si="263"/>
        <v>15150000</v>
      </c>
    </row>
    <row r="2624" spans="1:11" ht="45" x14ac:dyDescent="0.2">
      <c r="A2624" s="215" t="s">
        <v>902</v>
      </c>
      <c r="B2624" s="213" t="s">
        <v>807</v>
      </c>
      <c r="C2624" s="214">
        <v>11</v>
      </c>
      <c r="D2624" s="215" t="s">
        <v>25</v>
      </c>
      <c r="E2624" s="188">
        <v>3421</v>
      </c>
      <c r="F2624" s="228" t="s">
        <v>769</v>
      </c>
      <c r="H2624" s="330">
        <v>15150000</v>
      </c>
      <c r="I2624" s="330"/>
      <c r="J2624" s="330"/>
      <c r="K2624" s="330">
        <f t="shared" si="263"/>
        <v>15150000</v>
      </c>
    </row>
    <row r="2625" spans="1:11" x14ac:dyDescent="0.2">
      <c r="A2625" s="331" t="s">
        <v>902</v>
      </c>
      <c r="B2625" s="329" t="s">
        <v>807</v>
      </c>
      <c r="C2625" s="282">
        <v>11</v>
      </c>
      <c r="D2625" s="329"/>
      <c r="E2625" s="283">
        <v>54</v>
      </c>
      <c r="F2625" s="284"/>
      <c r="G2625" s="284"/>
      <c r="H2625" s="314">
        <f>H2626+H2629</f>
        <v>81400000</v>
      </c>
      <c r="I2625" s="314">
        <f>I2626+I2629</f>
        <v>18108000</v>
      </c>
      <c r="J2625" s="314">
        <f>J2626+J2629</f>
        <v>18108000</v>
      </c>
      <c r="K2625" s="314">
        <f t="shared" si="263"/>
        <v>81400000</v>
      </c>
    </row>
    <row r="2626" spans="1:11" x14ac:dyDescent="0.2">
      <c r="A2626" s="321" t="s">
        <v>902</v>
      </c>
      <c r="B2626" s="325" t="s">
        <v>807</v>
      </c>
      <c r="C2626" s="326">
        <v>11</v>
      </c>
      <c r="D2626" s="321"/>
      <c r="E2626" s="187">
        <v>541</v>
      </c>
      <c r="F2626" s="230"/>
      <c r="G2626" s="327"/>
      <c r="H2626" s="200">
        <f>+H2627+H2628</f>
        <v>28500000</v>
      </c>
      <c r="I2626" s="200">
        <f>+I2627+I2628</f>
        <v>18108000</v>
      </c>
      <c r="J2626" s="200">
        <f>+J2627+J2628</f>
        <v>18108000</v>
      </c>
      <c r="K2626" s="200">
        <f t="shared" si="263"/>
        <v>28500000</v>
      </c>
    </row>
    <row r="2627" spans="1:11" ht="30" x14ac:dyDescent="0.2">
      <c r="A2627" s="215" t="s">
        <v>902</v>
      </c>
      <c r="B2627" s="213" t="s">
        <v>807</v>
      </c>
      <c r="C2627" s="214">
        <v>11</v>
      </c>
      <c r="D2627" s="215" t="s">
        <v>25</v>
      </c>
      <c r="E2627" s="188">
        <v>5413</v>
      </c>
      <c r="F2627" s="228" t="s">
        <v>768</v>
      </c>
      <c r="H2627" s="330">
        <v>28500000</v>
      </c>
      <c r="I2627" s="330">
        <v>18108000</v>
      </c>
      <c r="J2627" s="330"/>
      <c r="K2627" s="330">
        <f t="shared" si="263"/>
        <v>10392000</v>
      </c>
    </row>
    <row r="2628" spans="1:11" ht="30" x14ac:dyDescent="0.2">
      <c r="A2628" s="215" t="s">
        <v>902</v>
      </c>
      <c r="B2628" s="213" t="s">
        <v>807</v>
      </c>
      <c r="C2628" s="214">
        <v>11</v>
      </c>
      <c r="D2628" s="215" t="s">
        <v>25</v>
      </c>
      <c r="E2628" s="188">
        <v>5414</v>
      </c>
      <c r="F2628" s="228" t="s">
        <v>956</v>
      </c>
      <c r="H2628" s="330">
        <v>0</v>
      </c>
      <c r="I2628" s="330"/>
      <c r="J2628" s="330">
        <v>18108000</v>
      </c>
      <c r="K2628" s="330">
        <f t="shared" si="263"/>
        <v>18108000</v>
      </c>
    </row>
    <row r="2629" spans="1:11" x14ac:dyDescent="0.2">
      <c r="A2629" s="321" t="s">
        <v>902</v>
      </c>
      <c r="B2629" s="325" t="s">
        <v>807</v>
      </c>
      <c r="C2629" s="326">
        <v>11</v>
      </c>
      <c r="D2629" s="321"/>
      <c r="E2629" s="187">
        <v>544</v>
      </c>
      <c r="F2629" s="230"/>
      <c r="G2629" s="327"/>
      <c r="H2629" s="200">
        <f>H2630</f>
        <v>52900000</v>
      </c>
      <c r="I2629" s="200">
        <f>I2630</f>
        <v>0</v>
      </c>
      <c r="J2629" s="200">
        <f>J2630</f>
        <v>0</v>
      </c>
      <c r="K2629" s="200">
        <f t="shared" si="263"/>
        <v>52900000</v>
      </c>
    </row>
    <row r="2630" spans="1:11" ht="30" x14ac:dyDescent="0.2">
      <c r="A2630" s="215" t="s">
        <v>902</v>
      </c>
      <c r="B2630" s="213" t="s">
        <v>807</v>
      </c>
      <c r="C2630" s="214">
        <v>11</v>
      </c>
      <c r="D2630" s="215" t="s">
        <v>25</v>
      </c>
      <c r="E2630" s="188">
        <v>5446</v>
      </c>
      <c r="F2630" s="228" t="s">
        <v>784</v>
      </c>
      <c r="H2630" s="330">
        <v>52900000</v>
      </c>
      <c r="I2630" s="330"/>
      <c r="J2630" s="330"/>
      <c r="K2630" s="330">
        <f t="shared" si="263"/>
        <v>52900000</v>
      </c>
    </row>
    <row r="2631" spans="1:11" x14ac:dyDescent="0.2">
      <c r="A2631" s="331" t="s">
        <v>902</v>
      </c>
      <c r="B2631" s="329" t="s">
        <v>807</v>
      </c>
      <c r="C2631" s="282">
        <v>43</v>
      </c>
      <c r="D2631" s="329"/>
      <c r="E2631" s="283">
        <v>34</v>
      </c>
      <c r="F2631" s="284"/>
      <c r="G2631" s="284"/>
      <c r="H2631" s="314">
        <f t="shared" ref="H2631:J2631" si="271">H2632</f>
        <v>200000</v>
      </c>
      <c r="I2631" s="314">
        <f t="shared" si="271"/>
        <v>0</v>
      </c>
      <c r="J2631" s="314">
        <f t="shared" si="271"/>
        <v>0</v>
      </c>
      <c r="K2631" s="314">
        <f t="shared" si="263"/>
        <v>200000</v>
      </c>
    </row>
    <row r="2632" spans="1:11" x14ac:dyDescent="0.2">
      <c r="A2632" s="321" t="s">
        <v>902</v>
      </c>
      <c r="B2632" s="325" t="s">
        <v>807</v>
      </c>
      <c r="C2632" s="326">
        <v>43</v>
      </c>
      <c r="D2632" s="321"/>
      <c r="E2632" s="187">
        <v>342</v>
      </c>
      <c r="F2632" s="230"/>
      <c r="G2632" s="327"/>
      <c r="H2632" s="200">
        <f>H2633+H2634</f>
        <v>200000</v>
      </c>
      <c r="I2632" s="200">
        <f>I2633+I2634</f>
        <v>0</v>
      </c>
      <c r="J2632" s="200">
        <f>J2633+J2634</f>
        <v>0</v>
      </c>
      <c r="K2632" s="200">
        <f t="shared" si="263"/>
        <v>200000</v>
      </c>
    </row>
    <row r="2633" spans="1:11" ht="45" x14ac:dyDescent="0.2">
      <c r="A2633" s="215" t="s">
        <v>902</v>
      </c>
      <c r="B2633" s="213" t="s">
        <v>807</v>
      </c>
      <c r="C2633" s="214">
        <v>43</v>
      </c>
      <c r="D2633" s="215" t="s">
        <v>25</v>
      </c>
      <c r="E2633" s="188">
        <v>3421</v>
      </c>
      <c r="F2633" s="228" t="s">
        <v>769</v>
      </c>
      <c r="H2633" s="244">
        <v>100000</v>
      </c>
      <c r="I2633" s="244"/>
      <c r="J2633" s="244"/>
      <c r="K2633" s="244">
        <f t="shared" si="263"/>
        <v>100000</v>
      </c>
    </row>
    <row r="2634" spans="1:11" ht="45" x14ac:dyDescent="0.2">
      <c r="A2634" s="215" t="s">
        <v>902</v>
      </c>
      <c r="B2634" s="213" t="s">
        <v>807</v>
      </c>
      <c r="C2634" s="214">
        <v>43</v>
      </c>
      <c r="D2634" s="215" t="s">
        <v>25</v>
      </c>
      <c r="E2634" s="188">
        <v>3423</v>
      </c>
      <c r="F2634" s="228" t="s">
        <v>752</v>
      </c>
      <c r="H2634" s="244">
        <v>100000</v>
      </c>
      <c r="I2634" s="244"/>
      <c r="J2634" s="244"/>
      <c r="K2634" s="244">
        <f t="shared" si="263"/>
        <v>100000</v>
      </c>
    </row>
    <row r="2635" spans="1:11" ht="63" x14ac:dyDescent="0.2">
      <c r="A2635" s="354" t="s">
        <v>902</v>
      </c>
      <c r="B2635" s="293" t="s">
        <v>854</v>
      </c>
      <c r="C2635" s="293"/>
      <c r="D2635" s="293"/>
      <c r="E2635" s="294"/>
      <c r="F2635" s="296" t="s">
        <v>853</v>
      </c>
      <c r="G2635" s="297" t="s">
        <v>785</v>
      </c>
      <c r="H2635" s="298">
        <f>H2636+H2641+H2647+H2650+H2653+H2658+H2664</f>
        <v>28382150</v>
      </c>
      <c r="I2635" s="298">
        <f t="shared" ref="I2635:J2635" si="272">I2636+I2641+I2647+I2650+I2653+I2658+I2664</f>
        <v>0</v>
      </c>
      <c r="J2635" s="298">
        <f t="shared" si="272"/>
        <v>6900000</v>
      </c>
      <c r="K2635" s="298">
        <f t="shared" ref="K2635:K2698" si="273">H2635-I2635+J2635</f>
        <v>35282150</v>
      </c>
    </row>
    <row r="2636" spans="1:11" x14ac:dyDescent="0.2">
      <c r="A2636" s="331" t="s">
        <v>902</v>
      </c>
      <c r="B2636" s="329" t="s">
        <v>854</v>
      </c>
      <c r="C2636" s="282">
        <v>12</v>
      </c>
      <c r="D2636" s="329"/>
      <c r="E2636" s="283">
        <v>31</v>
      </c>
      <c r="F2636" s="284"/>
      <c r="G2636" s="284"/>
      <c r="H2636" s="314">
        <f>H2637+H2639</f>
        <v>10950</v>
      </c>
      <c r="I2636" s="314">
        <f>I2637+I2639</f>
        <v>0</v>
      </c>
      <c r="J2636" s="314">
        <f>J2637+J2639</f>
        <v>0</v>
      </c>
      <c r="K2636" s="314">
        <f t="shared" si="273"/>
        <v>10950</v>
      </c>
    </row>
    <row r="2637" spans="1:11" x14ac:dyDescent="0.2">
      <c r="A2637" s="321" t="s">
        <v>902</v>
      </c>
      <c r="B2637" s="325" t="s">
        <v>854</v>
      </c>
      <c r="C2637" s="326">
        <v>12</v>
      </c>
      <c r="D2637" s="321"/>
      <c r="E2637" s="187">
        <v>311</v>
      </c>
      <c r="F2637" s="230"/>
      <c r="G2637" s="327"/>
      <c r="H2637" s="200">
        <f>H2638</f>
        <v>9450</v>
      </c>
      <c r="I2637" s="200">
        <f>I2638</f>
        <v>0</v>
      </c>
      <c r="J2637" s="200">
        <f>J2638</f>
        <v>0</v>
      </c>
      <c r="K2637" s="200">
        <f t="shared" si="273"/>
        <v>9450</v>
      </c>
    </row>
    <row r="2638" spans="1:11" ht="15" x14ac:dyDescent="0.2">
      <c r="A2638" s="215" t="s">
        <v>902</v>
      </c>
      <c r="B2638" s="213" t="s">
        <v>854</v>
      </c>
      <c r="C2638" s="214">
        <v>12</v>
      </c>
      <c r="D2638" s="215" t="s">
        <v>25</v>
      </c>
      <c r="E2638" s="188">
        <v>3111</v>
      </c>
      <c r="F2638" s="228" t="s">
        <v>19</v>
      </c>
      <c r="H2638" s="330">
        <v>9450</v>
      </c>
      <c r="I2638" s="330"/>
      <c r="J2638" s="330"/>
      <c r="K2638" s="330">
        <f t="shared" si="273"/>
        <v>9450</v>
      </c>
    </row>
    <row r="2639" spans="1:11" x14ac:dyDescent="0.2">
      <c r="A2639" s="321" t="s">
        <v>902</v>
      </c>
      <c r="B2639" s="325" t="s">
        <v>854</v>
      </c>
      <c r="C2639" s="326">
        <v>12</v>
      </c>
      <c r="D2639" s="321"/>
      <c r="E2639" s="187">
        <v>313</v>
      </c>
      <c r="F2639" s="230"/>
      <c r="G2639" s="327"/>
      <c r="H2639" s="200">
        <f>H2640</f>
        <v>1500</v>
      </c>
      <c r="I2639" s="200">
        <f>I2640</f>
        <v>0</v>
      </c>
      <c r="J2639" s="200">
        <f>J2640</f>
        <v>0</v>
      </c>
      <c r="K2639" s="200">
        <f t="shared" si="273"/>
        <v>1500</v>
      </c>
    </row>
    <row r="2640" spans="1:11" ht="15" x14ac:dyDescent="0.2">
      <c r="A2640" s="215" t="s">
        <v>902</v>
      </c>
      <c r="B2640" s="213" t="s">
        <v>854</v>
      </c>
      <c r="C2640" s="214">
        <v>12</v>
      </c>
      <c r="D2640" s="215" t="s">
        <v>25</v>
      </c>
      <c r="E2640" s="188">
        <v>3132</v>
      </c>
      <c r="F2640" s="228" t="s">
        <v>280</v>
      </c>
      <c r="H2640" s="330">
        <v>1500</v>
      </c>
      <c r="I2640" s="330"/>
      <c r="J2640" s="330"/>
      <c r="K2640" s="330">
        <f t="shared" si="273"/>
        <v>1500</v>
      </c>
    </row>
    <row r="2641" spans="1:11" x14ac:dyDescent="0.2">
      <c r="A2641" s="331" t="s">
        <v>902</v>
      </c>
      <c r="B2641" s="329" t="s">
        <v>854</v>
      </c>
      <c r="C2641" s="282">
        <v>12</v>
      </c>
      <c r="D2641" s="329"/>
      <c r="E2641" s="283">
        <v>32</v>
      </c>
      <c r="F2641" s="284"/>
      <c r="G2641" s="284"/>
      <c r="H2641" s="314">
        <f>H2642+H2644</f>
        <v>2800</v>
      </c>
      <c r="I2641" s="314">
        <f>I2642+I2644</f>
        <v>0</v>
      </c>
      <c r="J2641" s="314">
        <f>J2642+J2644</f>
        <v>0</v>
      </c>
      <c r="K2641" s="314">
        <f t="shared" si="273"/>
        <v>2800</v>
      </c>
    </row>
    <row r="2642" spans="1:11" x14ac:dyDescent="0.2">
      <c r="A2642" s="321" t="s">
        <v>902</v>
      </c>
      <c r="B2642" s="325" t="s">
        <v>854</v>
      </c>
      <c r="C2642" s="326">
        <v>12</v>
      </c>
      <c r="D2642" s="321"/>
      <c r="E2642" s="187">
        <v>321</v>
      </c>
      <c r="F2642" s="230"/>
      <c r="G2642" s="327"/>
      <c r="H2642" s="200">
        <f>H2643</f>
        <v>1000</v>
      </c>
      <c r="I2642" s="200">
        <f>I2643</f>
        <v>0</v>
      </c>
      <c r="J2642" s="200">
        <f>J2643</f>
        <v>0</v>
      </c>
      <c r="K2642" s="200">
        <f t="shared" si="273"/>
        <v>1000</v>
      </c>
    </row>
    <row r="2643" spans="1:11" ht="30" x14ac:dyDescent="0.2">
      <c r="A2643" s="215" t="s">
        <v>902</v>
      </c>
      <c r="B2643" s="213" t="s">
        <v>854</v>
      </c>
      <c r="C2643" s="214">
        <v>12</v>
      </c>
      <c r="D2643" s="215" t="s">
        <v>25</v>
      </c>
      <c r="E2643" s="188">
        <v>3212</v>
      </c>
      <c r="F2643" s="228" t="s">
        <v>111</v>
      </c>
      <c r="H2643" s="330">
        <v>1000</v>
      </c>
      <c r="I2643" s="330"/>
      <c r="J2643" s="330"/>
      <c r="K2643" s="330">
        <f t="shared" si="273"/>
        <v>1000</v>
      </c>
    </row>
    <row r="2644" spans="1:11" x14ac:dyDescent="0.2">
      <c r="A2644" s="321" t="s">
        <v>902</v>
      </c>
      <c r="B2644" s="325" t="s">
        <v>854</v>
      </c>
      <c r="C2644" s="326">
        <v>12</v>
      </c>
      <c r="D2644" s="321"/>
      <c r="E2644" s="187">
        <v>323</v>
      </c>
      <c r="F2644" s="230"/>
      <c r="G2644" s="327"/>
      <c r="H2644" s="200">
        <f>H2645+H2646</f>
        <v>1800</v>
      </c>
      <c r="I2644" s="200">
        <f>I2645+I2646</f>
        <v>0</v>
      </c>
      <c r="J2644" s="200">
        <f>J2645+J2646</f>
        <v>0</v>
      </c>
      <c r="K2644" s="200">
        <f t="shared" si="273"/>
        <v>1800</v>
      </c>
    </row>
    <row r="2645" spans="1:11" ht="15" x14ac:dyDescent="0.2">
      <c r="A2645" s="215" t="s">
        <v>902</v>
      </c>
      <c r="B2645" s="213" t="s">
        <v>854</v>
      </c>
      <c r="C2645" s="214">
        <v>12</v>
      </c>
      <c r="D2645" s="215" t="s">
        <v>25</v>
      </c>
      <c r="E2645" s="188">
        <v>3231</v>
      </c>
      <c r="F2645" s="228" t="s">
        <v>117</v>
      </c>
      <c r="H2645" s="330">
        <v>600</v>
      </c>
      <c r="I2645" s="330"/>
      <c r="J2645" s="330"/>
      <c r="K2645" s="330">
        <f t="shared" si="273"/>
        <v>600</v>
      </c>
    </row>
    <row r="2646" spans="1:11" ht="15" x14ac:dyDescent="0.2">
      <c r="A2646" s="215" t="s">
        <v>902</v>
      </c>
      <c r="B2646" s="213" t="s">
        <v>854</v>
      </c>
      <c r="C2646" s="214">
        <v>12</v>
      </c>
      <c r="D2646" s="215" t="s">
        <v>25</v>
      </c>
      <c r="E2646" s="188">
        <v>3239</v>
      </c>
      <c r="F2646" s="228" t="s">
        <v>41</v>
      </c>
      <c r="H2646" s="330">
        <v>1200</v>
      </c>
      <c r="I2646" s="330"/>
      <c r="J2646" s="330"/>
      <c r="K2646" s="330">
        <f t="shared" si="273"/>
        <v>1200</v>
      </c>
    </row>
    <row r="2647" spans="1:11" x14ac:dyDescent="0.2">
      <c r="A2647" s="331" t="s">
        <v>902</v>
      </c>
      <c r="B2647" s="329" t="s">
        <v>854</v>
      </c>
      <c r="C2647" s="282">
        <v>12</v>
      </c>
      <c r="D2647" s="329"/>
      <c r="E2647" s="283">
        <v>42</v>
      </c>
      <c r="F2647" s="284"/>
      <c r="G2647" s="284"/>
      <c r="H2647" s="314">
        <f t="shared" ref="H2647:J2648" si="274">H2648</f>
        <v>4199150</v>
      </c>
      <c r="I2647" s="314">
        <f t="shared" si="274"/>
        <v>0</v>
      </c>
      <c r="J2647" s="314">
        <f t="shared" si="274"/>
        <v>0</v>
      </c>
      <c r="K2647" s="314">
        <f t="shared" si="273"/>
        <v>4199150</v>
      </c>
    </row>
    <row r="2648" spans="1:11" x14ac:dyDescent="0.2">
      <c r="A2648" s="321" t="s">
        <v>902</v>
      </c>
      <c r="B2648" s="325" t="s">
        <v>854</v>
      </c>
      <c r="C2648" s="326">
        <v>12</v>
      </c>
      <c r="D2648" s="321"/>
      <c r="E2648" s="187">
        <v>421</v>
      </c>
      <c r="F2648" s="230"/>
      <c r="G2648" s="327"/>
      <c r="H2648" s="200">
        <f t="shared" si="274"/>
        <v>4199150</v>
      </c>
      <c r="I2648" s="200">
        <f t="shared" si="274"/>
        <v>0</v>
      </c>
      <c r="J2648" s="200">
        <f t="shared" si="274"/>
        <v>0</v>
      </c>
      <c r="K2648" s="200">
        <f t="shared" si="273"/>
        <v>4199150</v>
      </c>
    </row>
    <row r="2649" spans="1:11" ht="15" x14ac:dyDescent="0.2">
      <c r="A2649" s="215" t="s">
        <v>902</v>
      </c>
      <c r="B2649" s="213" t="s">
        <v>854</v>
      </c>
      <c r="C2649" s="214">
        <v>12</v>
      </c>
      <c r="D2649" s="215" t="s">
        <v>25</v>
      </c>
      <c r="E2649" s="188">
        <v>4214</v>
      </c>
      <c r="F2649" s="228" t="s">
        <v>154</v>
      </c>
      <c r="H2649" s="330">
        <v>4199150</v>
      </c>
      <c r="I2649" s="330"/>
      <c r="J2649" s="330"/>
      <c r="K2649" s="330">
        <f t="shared" si="273"/>
        <v>4199150</v>
      </c>
    </row>
    <row r="2650" spans="1:11" x14ac:dyDescent="0.2">
      <c r="A2650" s="331" t="s">
        <v>902</v>
      </c>
      <c r="B2650" s="329" t="s">
        <v>854</v>
      </c>
      <c r="C2650" s="282">
        <v>43</v>
      </c>
      <c r="D2650" s="329"/>
      <c r="E2650" s="283">
        <v>42</v>
      </c>
      <c r="F2650" s="284"/>
      <c r="G2650" s="284"/>
      <c r="H2650" s="314">
        <f t="shared" ref="H2650:J2651" si="275">H2651</f>
        <v>294000</v>
      </c>
      <c r="I2650" s="314">
        <f t="shared" si="275"/>
        <v>0</v>
      </c>
      <c r="J2650" s="314">
        <f t="shared" si="275"/>
        <v>1000000</v>
      </c>
      <c r="K2650" s="314">
        <f t="shared" si="273"/>
        <v>1294000</v>
      </c>
    </row>
    <row r="2651" spans="1:11" x14ac:dyDescent="0.2">
      <c r="A2651" s="321" t="s">
        <v>902</v>
      </c>
      <c r="B2651" s="325" t="s">
        <v>854</v>
      </c>
      <c r="C2651" s="326">
        <v>43</v>
      </c>
      <c r="D2651" s="321"/>
      <c r="E2651" s="187">
        <v>421</v>
      </c>
      <c r="F2651" s="230"/>
      <c r="G2651" s="327"/>
      <c r="H2651" s="200">
        <f t="shared" si="275"/>
        <v>294000</v>
      </c>
      <c r="I2651" s="200">
        <f t="shared" si="275"/>
        <v>0</v>
      </c>
      <c r="J2651" s="200">
        <f t="shared" si="275"/>
        <v>1000000</v>
      </c>
      <c r="K2651" s="200">
        <f t="shared" si="273"/>
        <v>1294000</v>
      </c>
    </row>
    <row r="2652" spans="1:11" ht="15" x14ac:dyDescent="0.2">
      <c r="A2652" s="215" t="s">
        <v>902</v>
      </c>
      <c r="B2652" s="213" t="s">
        <v>854</v>
      </c>
      <c r="C2652" s="214">
        <v>43</v>
      </c>
      <c r="D2652" s="215" t="s">
        <v>25</v>
      </c>
      <c r="E2652" s="188">
        <v>4214</v>
      </c>
      <c r="F2652" s="228" t="s">
        <v>154</v>
      </c>
      <c r="H2652" s="330">
        <v>294000</v>
      </c>
      <c r="I2652" s="330"/>
      <c r="J2652" s="330">
        <v>1000000</v>
      </c>
      <c r="K2652" s="330">
        <f t="shared" si="273"/>
        <v>1294000</v>
      </c>
    </row>
    <row r="2653" spans="1:11" x14ac:dyDescent="0.2">
      <c r="A2653" s="331" t="s">
        <v>902</v>
      </c>
      <c r="B2653" s="329" t="s">
        <v>854</v>
      </c>
      <c r="C2653" s="282">
        <v>562</v>
      </c>
      <c r="D2653" s="329"/>
      <c r="E2653" s="283">
        <v>31</v>
      </c>
      <c r="F2653" s="284"/>
      <c r="G2653" s="284"/>
      <c r="H2653" s="314">
        <f>H2654+H2656</f>
        <v>62050</v>
      </c>
      <c r="I2653" s="314">
        <f>I2654+I2656</f>
        <v>0</v>
      </c>
      <c r="J2653" s="314">
        <f>J2654+J2656</f>
        <v>0</v>
      </c>
      <c r="K2653" s="314">
        <f t="shared" si="273"/>
        <v>62050</v>
      </c>
    </row>
    <row r="2654" spans="1:11" x14ac:dyDescent="0.2">
      <c r="A2654" s="321" t="s">
        <v>902</v>
      </c>
      <c r="B2654" s="325" t="s">
        <v>854</v>
      </c>
      <c r="C2654" s="326">
        <v>562</v>
      </c>
      <c r="D2654" s="321"/>
      <c r="E2654" s="187">
        <v>311</v>
      </c>
      <c r="F2654" s="230"/>
      <c r="G2654" s="327"/>
      <c r="H2654" s="200">
        <f>H2655</f>
        <v>53550</v>
      </c>
      <c r="I2654" s="200">
        <f>I2655</f>
        <v>0</v>
      </c>
      <c r="J2654" s="200">
        <f>J2655</f>
        <v>0</v>
      </c>
      <c r="K2654" s="200">
        <f t="shared" si="273"/>
        <v>53550</v>
      </c>
    </row>
    <row r="2655" spans="1:11" ht="15" x14ac:dyDescent="0.2">
      <c r="A2655" s="215" t="s">
        <v>902</v>
      </c>
      <c r="B2655" s="213" t="s">
        <v>854</v>
      </c>
      <c r="C2655" s="214">
        <v>562</v>
      </c>
      <c r="D2655" s="215" t="s">
        <v>25</v>
      </c>
      <c r="E2655" s="188">
        <v>3111</v>
      </c>
      <c r="F2655" s="228" t="s">
        <v>19</v>
      </c>
      <c r="H2655" s="330">
        <v>53550</v>
      </c>
      <c r="I2655" s="330"/>
      <c r="J2655" s="330"/>
      <c r="K2655" s="330">
        <f t="shared" si="273"/>
        <v>53550</v>
      </c>
    </row>
    <row r="2656" spans="1:11" x14ac:dyDescent="0.2">
      <c r="A2656" s="321" t="s">
        <v>902</v>
      </c>
      <c r="B2656" s="325" t="s">
        <v>854</v>
      </c>
      <c r="C2656" s="326">
        <v>562</v>
      </c>
      <c r="D2656" s="321"/>
      <c r="E2656" s="187">
        <v>313</v>
      </c>
      <c r="F2656" s="230"/>
      <c r="G2656" s="327"/>
      <c r="H2656" s="200">
        <f>H2657</f>
        <v>8500</v>
      </c>
      <c r="I2656" s="200">
        <f>I2657</f>
        <v>0</v>
      </c>
      <c r="J2656" s="200">
        <f>J2657</f>
        <v>0</v>
      </c>
      <c r="K2656" s="200">
        <f t="shared" si="273"/>
        <v>8500</v>
      </c>
    </row>
    <row r="2657" spans="1:11" ht="15" x14ac:dyDescent="0.2">
      <c r="A2657" s="215" t="s">
        <v>902</v>
      </c>
      <c r="B2657" s="213" t="s">
        <v>854</v>
      </c>
      <c r="C2657" s="214">
        <v>562</v>
      </c>
      <c r="D2657" s="215" t="s">
        <v>25</v>
      </c>
      <c r="E2657" s="188">
        <v>3132</v>
      </c>
      <c r="F2657" s="228" t="s">
        <v>280</v>
      </c>
      <c r="H2657" s="330">
        <v>8500</v>
      </c>
      <c r="I2657" s="330"/>
      <c r="J2657" s="330"/>
      <c r="K2657" s="330">
        <f t="shared" si="273"/>
        <v>8500</v>
      </c>
    </row>
    <row r="2658" spans="1:11" x14ac:dyDescent="0.2">
      <c r="A2658" s="331" t="s">
        <v>902</v>
      </c>
      <c r="B2658" s="329" t="s">
        <v>854</v>
      </c>
      <c r="C2658" s="282">
        <v>562</v>
      </c>
      <c r="D2658" s="329"/>
      <c r="E2658" s="283">
        <v>32</v>
      </c>
      <c r="F2658" s="284"/>
      <c r="G2658" s="284"/>
      <c r="H2658" s="314">
        <f>H2659+H2661</f>
        <v>13200</v>
      </c>
      <c r="I2658" s="314">
        <f>I2659+I2661</f>
        <v>0</v>
      </c>
      <c r="J2658" s="314">
        <f>J2659+J2661</f>
        <v>0</v>
      </c>
      <c r="K2658" s="314">
        <f t="shared" si="273"/>
        <v>13200</v>
      </c>
    </row>
    <row r="2659" spans="1:11" x14ac:dyDescent="0.2">
      <c r="A2659" s="321" t="s">
        <v>902</v>
      </c>
      <c r="B2659" s="325" t="s">
        <v>854</v>
      </c>
      <c r="C2659" s="326">
        <v>562</v>
      </c>
      <c r="D2659" s="321"/>
      <c r="E2659" s="187">
        <v>321</v>
      </c>
      <c r="F2659" s="230"/>
      <c r="G2659" s="327"/>
      <c r="H2659" s="200">
        <f>H2660</f>
        <v>3000</v>
      </c>
      <c r="I2659" s="200">
        <f>I2660</f>
        <v>0</v>
      </c>
      <c r="J2659" s="200">
        <f>J2660</f>
        <v>0</v>
      </c>
      <c r="K2659" s="200">
        <f t="shared" si="273"/>
        <v>3000</v>
      </c>
    </row>
    <row r="2660" spans="1:11" ht="30" x14ac:dyDescent="0.2">
      <c r="A2660" s="215" t="s">
        <v>902</v>
      </c>
      <c r="B2660" s="213" t="s">
        <v>854</v>
      </c>
      <c r="C2660" s="214">
        <v>562</v>
      </c>
      <c r="D2660" s="215" t="s">
        <v>25</v>
      </c>
      <c r="E2660" s="188">
        <v>3212</v>
      </c>
      <c r="F2660" s="228" t="s">
        <v>111</v>
      </c>
      <c r="H2660" s="330">
        <v>3000</v>
      </c>
      <c r="I2660" s="330"/>
      <c r="J2660" s="330"/>
      <c r="K2660" s="330">
        <f t="shared" si="273"/>
        <v>3000</v>
      </c>
    </row>
    <row r="2661" spans="1:11" x14ac:dyDescent="0.2">
      <c r="A2661" s="321" t="s">
        <v>902</v>
      </c>
      <c r="B2661" s="325" t="s">
        <v>854</v>
      </c>
      <c r="C2661" s="326">
        <v>562</v>
      </c>
      <c r="D2661" s="321"/>
      <c r="E2661" s="187">
        <v>323</v>
      </c>
      <c r="F2661" s="230"/>
      <c r="G2661" s="327"/>
      <c r="H2661" s="200">
        <f>H2662+H2663</f>
        <v>10200</v>
      </c>
      <c r="I2661" s="200">
        <f>I2662+I2663</f>
        <v>0</v>
      </c>
      <c r="J2661" s="200">
        <f>J2662+J2663</f>
        <v>0</v>
      </c>
      <c r="K2661" s="200">
        <f t="shared" si="273"/>
        <v>10200</v>
      </c>
    </row>
    <row r="2662" spans="1:11" ht="15" x14ac:dyDescent="0.2">
      <c r="A2662" s="215" t="s">
        <v>902</v>
      </c>
      <c r="B2662" s="213" t="s">
        <v>854</v>
      </c>
      <c r="C2662" s="214">
        <v>562</v>
      </c>
      <c r="D2662" s="215" t="s">
        <v>25</v>
      </c>
      <c r="E2662" s="188">
        <v>3231</v>
      </c>
      <c r="F2662" s="228" t="s">
        <v>117</v>
      </c>
      <c r="H2662" s="330">
        <v>3400</v>
      </c>
      <c r="I2662" s="330"/>
      <c r="J2662" s="330"/>
      <c r="K2662" s="330">
        <f t="shared" si="273"/>
        <v>3400</v>
      </c>
    </row>
    <row r="2663" spans="1:11" ht="15" x14ac:dyDescent="0.2">
      <c r="A2663" s="215" t="s">
        <v>902</v>
      </c>
      <c r="B2663" s="213" t="s">
        <v>854</v>
      </c>
      <c r="C2663" s="214">
        <v>562</v>
      </c>
      <c r="D2663" s="215" t="s">
        <v>25</v>
      </c>
      <c r="E2663" s="188">
        <v>3239</v>
      </c>
      <c r="F2663" s="228" t="s">
        <v>41</v>
      </c>
      <c r="H2663" s="330">
        <v>6800</v>
      </c>
      <c r="I2663" s="330"/>
      <c r="J2663" s="330"/>
      <c r="K2663" s="330">
        <f t="shared" si="273"/>
        <v>6800</v>
      </c>
    </row>
    <row r="2664" spans="1:11" x14ac:dyDescent="0.2">
      <c r="A2664" s="331" t="s">
        <v>902</v>
      </c>
      <c r="B2664" s="329" t="s">
        <v>854</v>
      </c>
      <c r="C2664" s="282">
        <v>562</v>
      </c>
      <c r="D2664" s="329"/>
      <c r="E2664" s="283">
        <v>42</v>
      </c>
      <c r="F2664" s="284"/>
      <c r="G2664" s="284"/>
      <c r="H2664" s="314">
        <f t="shared" ref="H2664:J2665" si="276">H2665</f>
        <v>23800000</v>
      </c>
      <c r="I2664" s="314">
        <f t="shared" si="276"/>
        <v>0</v>
      </c>
      <c r="J2664" s="314">
        <f t="shared" si="276"/>
        <v>5900000</v>
      </c>
      <c r="K2664" s="314">
        <f t="shared" si="273"/>
        <v>29700000</v>
      </c>
    </row>
    <row r="2665" spans="1:11" x14ac:dyDescent="0.2">
      <c r="A2665" s="321" t="s">
        <v>902</v>
      </c>
      <c r="B2665" s="325" t="s">
        <v>854</v>
      </c>
      <c r="C2665" s="326">
        <v>562</v>
      </c>
      <c r="D2665" s="321"/>
      <c r="E2665" s="187">
        <v>421</v>
      </c>
      <c r="F2665" s="230"/>
      <c r="G2665" s="327"/>
      <c r="H2665" s="200">
        <f t="shared" si="276"/>
        <v>23800000</v>
      </c>
      <c r="I2665" s="200">
        <f t="shared" si="276"/>
        <v>0</v>
      </c>
      <c r="J2665" s="200">
        <f t="shared" si="276"/>
        <v>5900000</v>
      </c>
      <c r="K2665" s="200">
        <f t="shared" si="273"/>
        <v>29700000</v>
      </c>
    </row>
    <row r="2666" spans="1:11" ht="15" x14ac:dyDescent="0.2">
      <c r="A2666" s="215" t="s">
        <v>902</v>
      </c>
      <c r="B2666" s="213" t="s">
        <v>854</v>
      </c>
      <c r="C2666" s="214">
        <v>562</v>
      </c>
      <c r="D2666" s="215" t="s">
        <v>25</v>
      </c>
      <c r="E2666" s="188">
        <v>4214</v>
      </c>
      <c r="F2666" s="228" t="s">
        <v>154</v>
      </c>
      <c r="H2666" s="330">
        <v>23800000</v>
      </c>
      <c r="I2666" s="330"/>
      <c r="J2666" s="330">
        <v>5900000</v>
      </c>
      <c r="K2666" s="330">
        <f t="shared" si="273"/>
        <v>29700000</v>
      </c>
    </row>
    <row r="2667" spans="1:11" ht="67.5" x14ac:dyDescent="0.2">
      <c r="A2667" s="354" t="s">
        <v>902</v>
      </c>
      <c r="B2667" s="293" t="s">
        <v>809</v>
      </c>
      <c r="C2667" s="293"/>
      <c r="D2667" s="293"/>
      <c r="E2667" s="294"/>
      <c r="F2667" s="296" t="s">
        <v>808</v>
      </c>
      <c r="G2667" s="297" t="s">
        <v>683</v>
      </c>
      <c r="H2667" s="298">
        <f>H2668+H2673+H2681+H2686</f>
        <v>209200</v>
      </c>
      <c r="I2667" s="298">
        <f>I2668+I2673+I2681+I2686</f>
        <v>0</v>
      </c>
      <c r="J2667" s="298">
        <f>J2668+J2673+J2681+J2686</f>
        <v>0</v>
      </c>
      <c r="K2667" s="298">
        <f t="shared" si="273"/>
        <v>209200</v>
      </c>
    </row>
    <row r="2668" spans="1:11" x14ac:dyDescent="0.2">
      <c r="A2668" s="331" t="s">
        <v>902</v>
      </c>
      <c r="B2668" s="329" t="s">
        <v>809</v>
      </c>
      <c r="C2668" s="282">
        <v>43</v>
      </c>
      <c r="D2668" s="329"/>
      <c r="E2668" s="283">
        <v>31</v>
      </c>
      <c r="F2668" s="284"/>
      <c r="G2668" s="284"/>
      <c r="H2668" s="314">
        <f>H2669+H2671</f>
        <v>28000</v>
      </c>
      <c r="I2668" s="314">
        <f>I2669+I2671</f>
        <v>0</v>
      </c>
      <c r="J2668" s="314">
        <f>J2669+J2671</f>
        <v>0</v>
      </c>
      <c r="K2668" s="314">
        <f t="shared" si="273"/>
        <v>28000</v>
      </c>
    </row>
    <row r="2669" spans="1:11" x14ac:dyDescent="0.2">
      <c r="A2669" s="321" t="s">
        <v>902</v>
      </c>
      <c r="B2669" s="325" t="s">
        <v>809</v>
      </c>
      <c r="C2669" s="326">
        <v>43</v>
      </c>
      <c r="D2669" s="321"/>
      <c r="E2669" s="187">
        <v>311</v>
      </c>
      <c r="F2669" s="230"/>
      <c r="G2669" s="327"/>
      <c r="H2669" s="200">
        <f>H2670</f>
        <v>24000</v>
      </c>
      <c r="I2669" s="200">
        <f>I2670</f>
        <v>0</v>
      </c>
      <c r="J2669" s="200">
        <f>J2670</f>
        <v>0</v>
      </c>
      <c r="K2669" s="200">
        <f t="shared" si="273"/>
        <v>24000</v>
      </c>
    </row>
    <row r="2670" spans="1:11" ht="15" x14ac:dyDescent="0.2">
      <c r="A2670" s="215" t="s">
        <v>902</v>
      </c>
      <c r="B2670" s="213" t="s">
        <v>809</v>
      </c>
      <c r="C2670" s="214">
        <v>43</v>
      </c>
      <c r="D2670" s="215" t="s">
        <v>25</v>
      </c>
      <c r="E2670" s="188">
        <v>3111</v>
      </c>
      <c r="F2670" s="228" t="s">
        <v>19</v>
      </c>
      <c r="H2670" s="330">
        <v>24000</v>
      </c>
      <c r="I2670" s="330"/>
      <c r="J2670" s="330"/>
      <c r="K2670" s="330">
        <f t="shared" si="273"/>
        <v>24000</v>
      </c>
    </row>
    <row r="2671" spans="1:11" x14ac:dyDescent="0.2">
      <c r="A2671" s="321" t="s">
        <v>902</v>
      </c>
      <c r="B2671" s="325" t="s">
        <v>809</v>
      </c>
      <c r="C2671" s="326">
        <v>43</v>
      </c>
      <c r="D2671" s="321"/>
      <c r="E2671" s="187">
        <v>313</v>
      </c>
      <c r="F2671" s="230"/>
      <c r="G2671" s="327"/>
      <c r="H2671" s="200">
        <f>H2672</f>
        <v>4000</v>
      </c>
      <c r="I2671" s="200">
        <f>I2672</f>
        <v>0</v>
      </c>
      <c r="J2671" s="200">
        <f>J2672</f>
        <v>0</v>
      </c>
      <c r="K2671" s="200">
        <f t="shared" si="273"/>
        <v>4000</v>
      </c>
    </row>
    <row r="2672" spans="1:11" ht="15" x14ac:dyDescent="0.2">
      <c r="A2672" s="215" t="s">
        <v>902</v>
      </c>
      <c r="B2672" s="213" t="s">
        <v>809</v>
      </c>
      <c r="C2672" s="214">
        <v>43</v>
      </c>
      <c r="D2672" s="215" t="s">
        <v>25</v>
      </c>
      <c r="E2672" s="188">
        <v>3132</v>
      </c>
      <c r="F2672" s="228" t="s">
        <v>280</v>
      </c>
      <c r="H2672" s="330">
        <v>4000</v>
      </c>
      <c r="I2672" s="330"/>
      <c r="J2672" s="330"/>
      <c r="K2672" s="330">
        <f t="shared" si="273"/>
        <v>4000</v>
      </c>
    </row>
    <row r="2673" spans="1:11" x14ac:dyDescent="0.2">
      <c r="A2673" s="331" t="s">
        <v>902</v>
      </c>
      <c r="B2673" s="329" t="s">
        <v>809</v>
      </c>
      <c r="C2673" s="282">
        <v>43</v>
      </c>
      <c r="D2673" s="329"/>
      <c r="E2673" s="283">
        <v>32</v>
      </c>
      <c r="F2673" s="284"/>
      <c r="G2673" s="284"/>
      <c r="H2673" s="314">
        <f>H2674+H2677</f>
        <v>3200</v>
      </c>
      <c r="I2673" s="314">
        <f>I2674+I2677</f>
        <v>0</v>
      </c>
      <c r="J2673" s="314">
        <f>J2674+J2677</f>
        <v>0</v>
      </c>
      <c r="K2673" s="314">
        <f t="shared" si="273"/>
        <v>3200</v>
      </c>
    </row>
    <row r="2674" spans="1:11" x14ac:dyDescent="0.2">
      <c r="A2674" s="321" t="s">
        <v>902</v>
      </c>
      <c r="B2674" s="325" t="s">
        <v>809</v>
      </c>
      <c r="C2674" s="326">
        <v>43</v>
      </c>
      <c r="D2674" s="321"/>
      <c r="E2674" s="187">
        <v>321</v>
      </c>
      <c r="F2674" s="230"/>
      <c r="G2674" s="327"/>
      <c r="H2674" s="200">
        <f>H2675+H2676</f>
        <v>1350</v>
      </c>
      <c r="I2674" s="200">
        <f>I2675+I2676</f>
        <v>0</v>
      </c>
      <c r="J2674" s="200">
        <f>J2675+J2676</f>
        <v>0</v>
      </c>
      <c r="K2674" s="200">
        <f t="shared" si="273"/>
        <v>1350</v>
      </c>
    </row>
    <row r="2675" spans="1:11" ht="15" x14ac:dyDescent="0.2">
      <c r="A2675" s="215" t="s">
        <v>902</v>
      </c>
      <c r="B2675" s="213" t="s">
        <v>809</v>
      </c>
      <c r="C2675" s="214">
        <v>43</v>
      </c>
      <c r="D2675" s="215" t="s">
        <v>25</v>
      </c>
      <c r="E2675" s="188">
        <v>3211</v>
      </c>
      <c r="F2675" s="228" t="s">
        <v>110</v>
      </c>
      <c r="H2675" s="330">
        <v>1000</v>
      </c>
      <c r="I2675" s="330"/>
      <c r="J2675" s="330"/>
      <c r="K2675" s="330">
        <f t="shared" si="273"/>
        <v>1000</v>
      </c>
    </row>
    <row r="2676" spans="1:11" ht="30" x14ac:dyDescent="0.2">
      <c r="A2676" s="215" t="s">
        <v>902</v>
      </c>
      <c r="B2676" s="213" t="s">
        <v>809</v>
      </c>
      <c r="C2676" s="214">
        <v>43</v>
      </c>
      <c r="D2676" s="215" t="s">
        <v>25</v>
      </c>
      <c r="E2676" s="188">
        <v>3212</v>
      </c>
      <c r="F2676" s="228" t="s">
        <v>111</v>
      </c>
      <c r="H2676" s="330">
        <v>350</v>
      </c>
      <c r="I2676" s="330"/>
      <c r="J2676" s="330"/>
      <c r="K2676" s="330">
        <f t="shared" si="273"/>
        <v>350</v>
      </c>
    </row>
    <row r="2677" spans="1:11" x14ac:dyDescent="0.2">
      <c r="A2677" s="321" t="s">
        <v>902</v>
      </c>
      <c r="B2677" s="325" t="s">
        <v>809</v>
      </c>
      <c r="C2677" s="326">
        <v>43</v>
      </c>
      <c r="D2677" s="321"/>
      <c r="E2677" s="187">
        <v>323</v>
      </c>
      <c r="F2677" s="230"/>
      <c r="G2677" s="327"/>
      <c r="H2677" s="200">
        <f>H2678+H2679+H2680</f>
        <v>1850</v>
      </c>
      <c r="I2677" s="200">
        <f>I2678+I2679+I2680</f>
        <v>0</v>
      </c>
      <c r="J2677" s="200">
        <f>J2678+J2679+J2680</f>
        <v>0</v>
      </c>
      <c r="K2677" s="200">
        <f t="shared" si="273"/>
        <v>1850</v>
      </c>
    </row>
    <row r="2678" spans="1:11" ht="15" x14ac:dyDescent="0.2">
      <c r="A2678" s="215" t="s">
        <v>902</v>
      </c>
      <c r="B2678" s="213" t="s">
        <v>809</v>
      </c>
      <c r="C2678" s="214">
        <v>43</v>
      </c>
      <c r="D2678" s="215" t="s">
        <v>25</v>
      </c>
      <c r="E2678" s="188">
        <v>3231</v>
      </c>
      <c r="F2678" s="228" t="s">
        <v>117</v>
      </c>
      <c r="H2678" s="330">
        <v>750</v>
      </c>
      <c r="I2678" s="330"/>
      <c r="J2678" s="330"/>
      <c r="K2678" s="330">
        <f t="shared" si="273"/>
        <v>750</v>
      </c>
    </row>
    <row r="2679" spans="1:11" ht="15" x14ac:dyDescent="0.2">
      <c r="A2679" s="215" t="s">
        <v>902</v>
      </c>
      <c r="B2679" s="213" t="s">
        <v>809</v>
      </c>
      <c r="C2679" s="214">
        <v>43</v>
      </c>
      <c r="D2679" s="215" t="s">
        <v>25</v>
      </c>
      <c r="E2679" s="188">
        <v>3233</v>
      </c>
      <c r="F2679" s="228" t="s">
        <v>119</v>
      </c>
      <c r="H2679" s="330">
        <v>1000</v>
      </c>
      <c r="I2679" s="330"/>
      <c r="J2679" s="330"/>
      <c r="K2679" s="330">
        <f t="shared" si="273"/>
        <v>1000</v>
      </c>
    </row>
    <row r="2680" spans="1:11" ht="15" x14ac:dyDescent="0.2">
      <c r="A2680" s="215" t="s">
        <v>902</v>
      </c>
      <c r="B2680" s="213" t="s">
        <v>809</v>
      </c>
      <c r="C2680" s="214">
        <v>43</v>
      </c>
      <c r="D2680" s="215" t="s">
        <v>25</v>
      </c>
      <c r="E2680" s="188">
        <v>3239</v>
      </c>
      <c r="F2680" s="228" t="s">
        <v>41</v>
      </c>
      <c r="H2680" s="330">
        <v>100</v>
      </c>
      <c r="I2680" s="330"/>
      <c r="J2680" s="330"/>
      <c r="K2680" s="330">
        <f t="shared" si="273"/>
        <v>100</v>
      </c>
    </row>
    <row r="2681" spans="1:11" x14ac:dyDescent="0.2">
      <c r="A2681" s="331" t="s">
        <v>902</v>
      </c>
      <c r="B2681" s="329" t="s">
        <v>809</v>
      </c>
      <c r="C2681" s="282">
        <v>559</v>
      </c>
      <c r="D2681" s="329"/>
      <c r="E2681" s="283">
        <v>31</v>
      </c>
      <c r="F2681" s="284"/>
      <c r="G2681" s="284"/>
      <c r="H2681" s="314">
        <f>H2682+H2684</f>
        <v>162000</v>
      </c>
      <c r="I2681" s="314">
        <f>I2682+I2684</f>
        <v>0</v>
      </c>
      <c r="J2681" s="314">
        <f>J2682+J2684</f>
        <v>0</v>
      </c>
      <c r="K2681" s="314">
        <f t="shared" si="273"/>
        <v>162000</v>
      </c>
    </row>
    <row r="2682" spans="1:11" x14ac:dyDescent="0.2">
      <c r="A2682" s="321" t="s">
        <v>902</v>
      </c>
      <c r="B2682" s="325" t="s">
        <v>809</v>
      </c>
      <c r="C2682" s="326">
        <v>559</v>
      </c>
      <c r="D2682" s="321"/>
      <c r="E2682" s="187">
        <v>311</v>
      </c>
      <c r="F2682" s="230"/>
      <c r="G2682" s="327"/>
      <c r="H2682" s="200">
        <f>H2683</f>
        <v>139000</v>
      </c>
      <c r="I2682" s="200">
        <f>I2683</f>
        <v>0</v>
      </c>
      <c r="J2682" s="200">
        <f>J2683</f>
        <v>0</v>
      </c>
      <c r="K2682" s="200">
        <f t="shared" si="273"/>
        <v>139000</v>
      </c>
    </row>
    <row r="2683" spans="1:11" ht="15" x14ac:dyDescent="0.2">
      <c r="A2683" s="215" t="s">
        <v>902</v>
      </c>
      <c r="B2683" s="213" t="s">
        <v>809</v>
      </c>
      <c r="C2683" s="214">
        <v>559</v>
      </c>
      <c r="D2683" s="215" t="s">
        <v>25</v>
      </c>
      <c r="E2683" s="188">
        <v>3111</v>
      </c>
      <c r="F2683" s="228" t="s">
        <v>19</v>
      </c>
      <c r="H2683" s="330">
        <v>139000</v>
      </c>
      <c r="I2683" s="330"/>
      <c r="J2683" s="330"/>
      <c r="K2683" s="330">
        <f t="shared" si="273"/>
        <v>139000</v>
      </c>
    </row>
    <row r="2684" spans="1:11" x14ac:dyDescent="0.2">
      <c r="A2684" s="321" t="s">
        <v>902</v>
      </c>
      <c r="B2684" s="325" t="s">
        <v>809</v>
      </c>
      <c r="C2684" s="326">
        <v>559</v>
      </c>
      <c r="D2684" s="321"/>
      <c r="E2684" s="187">
        <v>313</v>
      </c>
      <c r="F2684" s="230"/>
      <c r="G2684" s="327"/>
      <c r="H2684" s="200">
        <f>H2685</f>
        <v>23000</v>
      </c>
      <c r="I2684" s="200">
        <f>I2685</f>
        <v>0</v>
      </c>
      <c r="J2684" s="200">
        <f>J2685</f>
        <v>0</v>
      </c>
      <c r="K2684" s="200">
        <f t="shared" si="273"/>
        <v>23000</v>
      </c>
    </row>
    <row r="2685" spans="1:11" ht="15" x14ac:dyDescent="0.2">
      <c r="A2685" s="215" t="s">
        <v>902</v>
      </c>
      <c r="B2685" s="213" t="s">
        <v>809</v>
      </c>
      <c r="C2685" s="214">
        <v>559</v>
      </c>
      <c r="D2685" s="215" t="s">
        <v>25</v>
      </c>
      <c r="E2685" s="188">
        <v>3132</v>
      </c>
      <c r="F2685" s="228" t="s">
        <v>280</v>
      </c>
      <c r="H2685" s="330">
        <v>23000</v>
      </c>
      <c r="I2685" s="330"/>
      <c r="J2685" s="330"/>
      <c r="K2685" s="330">
        <f t="shared" si="273"/>
        <v>23000</v>
      </c>
    </row>
    <row r="2686" spans="1:11" x14ac:dyDescent="0.2">
      <c r="A2686" s="331" t="s">
        <v>902</v>
      </c>
      <c r="B2686" s="329" t="s">
        <v>809</v>
      </c>
      <c r="C2686" s="282">
        <v>559</v>
      </c>
      <c r="D2686" s="329"/>
      <c r="E2686" s="283">
        <v>32</v>
      </c>
      <c r="F2686" s="284"/>
      <c r="G2686" s="284"/>
      <c r="H2686" s="314">
        <f>H2687+H2690</f>
        <v>16000</v>
      </c>
      <c r="I2686" s="314">
        <f>I2687+I2690</f>
        <v>0</v>
      </c>
      <c r="J2686" s="314">
        <f>J2687+J2690</f>
        <v>0</v>
      </c>
      <c r="K2686" s="314">
        <f t="shared" si="273"/>
        <v>16000</v>
      </c>
    </row>
    <row r="2687" spans="1:11" x14ac:dyDescent="0.2">
      <c r="A2687" s="321" t="s">
        <v>902</v>
      </c>
      <c r="B2687" s="325" t="s">
        <v>809</v>
      </c>
      <c r="C2687" s="326">
        <v>559</v>
      </c>
      <c r="D2687" s="321"/>
      <c r="E2687" s="187">
        <v>321</v>
      </c>
      <c r="F2687" s="230"/>
      <c r="G2687" s="327"/>
      <c r="H2687" s="200">
        <f>H2688+H2689</f>
        <v>5150</v>
      </c>
      <c r="I2687" s="200">
        <f>I2688+I2689</f>
        <v>0</v>
      </c>
      <c r="J2687" s="200">
        <f>J2688+J2689</f>
        <v>0</v>
      </c>
      <c r="K2687" s="200">
        <f t="shared" si="273"/>
        <v>5150</v>
      </c>
    </row>
    <row r="2688" spans="1:11" ht="15" x14ac:dyDescent="0.2">
      <c r="A2688" s="215" t="s">
        <v>902</v>
      </c>
      <c r="B2688" s="213" t="s">
        <v>809</v>
      </c>
      <c r="C2688" s="214">
        <v>559</v>
      </c>
      <c r="D2688" s="215" t="s">
        <v>25</v>
      </c>
      <c r="E2688" s="188">
        <v>3211</v>
      </c>
      <c r="F2688" s="228" t="s">
        <v>110</v>
      </c>
      <c r="H2688" s="330">
        <v>3000</v>
      </c>
      <c r="I2688" s="330"/>
      <c r="J2688" s="330"/>
      <c r="K2688" s="330">
        <f t="shared" si="273"/>
        <v>3000</v>
      </c>
    </row>
    <row r="2689" spans="1:11" ht="30" x14ac:dyDescent="0.2">
      <c r="A2689" s="215" t="s">
        <v>902</v>
      </c>
      <c r="B2689" s="213" t="s">
        <v>809</v>
      </c>
      <c r="C2689" s="214">
        <v>559</v>
      </c>
      <c r="D2689" s="215" t="s">
        <v>25</v>
      </c>
      <c r="E2689" s="188">
        <v>3212</v>
      </c>
      <c r="F2689" s="228" t="s">
        <v>111</v>
      </c>
      <c r="H2689" s="330">
        <v>2150</v>
      </c>
      <c r="I2689" s="330"/>
      <c r="J2689" s="330"/>
      <c r="K2689" s="330">
        <f t="shared" si="273"/>
        <v>2150</v>
      </c>
    </row>
    <row r="2690" spans="1:11" x14ac:dyDescent="0.2">
      <c r="A2690" s="321" t="s">
        <v>902</v>
      </c>
      <c r="B2690" s="325" t="s">
        <v>809</v>
      </c>
      <c r="C2690" s="326">
        <v>559</v>
      </c>
      <c r="D2690" s="321"/>
      <c r="E2690" s="187">
        <v>323</v>
      </c>
      <c r="F2690" s="230"/>
      <c r="G2690" s="327"/>
      <c r="H2690" s="200">
        <f>H2691+H2692+H2693</f>
        <v>10850</v>
      </c>
      <c r="I2690" s="200">
        <f>I2691+I2692+I2693</f>
        <v>0</v>
      </c>
      <c r="J2690" s="200">
        <f>J2691+J2692+J2693</f>
        <v>0</v>
      </c>
      <c r="K2690" s="200">
        <f t="shared" si="273"/>
        <v>10850</v>
      </c>
    </row>
    <row r="2691" spans="1:11" ht="15" x14ac:dyDescent="0.2">
      <c r="A2691" s="215" t="s">
        <v>902</v>
      </c>
      <c r="B2691" s="213" t="s">
        <v>809</v>
      </c>
      <c r="C2691" s="214">
        <v>559</v>
      </c>
      <c r="D2691" s="215" t="s">
        <v>25</v>
      </c>
      <c r="E2691" s="188">
        <v>3231</v>
      </c>
      <c r="F2691" s="228" t="s">
        <v>117</v>
      </c>
      <c r="H2691" s="330">
        <v>4250</v>
      </c>
      <c r="I2691" s="330"/>
      <c r="J2691" s="330"/>
      <c r="K2691" s="330">
        <f t="shared" si="273"/>
        <v>4250</v>
      </c>
    </row>
    <row r="2692" spans="1:11" ht="15" x14ac:dyDescent="0.2">
      <c r="A2692" s="215" t="s">
        <v>902</v>
      </c>
      <c r="B2692" s="213" t="s">
        <v>809</v>
      </c>
      <c r="C2692" s="214">
        <v>559</v>
      </c>
      <c r="D2692" s="215" t="s">
        <v>25</v>
      </c>
      <c r="E2692" s="188">
        <v>3233</v>
      </c>
      <c r="F2692" s="228" t="s">
        <v>119</v>
      </c>
      <c r="H2692" s="330">
        <v>6000</v>
      </c>
      <c r="I2692" s="330"/>
      <c r="J2692" s="330"/>
      <c r="K2692" s="330">
        <f t="shared" si="273"/>
        <v>6000</v>
      </c>
    </row>
    <row r="2693" spans="1:11" ht="15" x14ac:dyDescent="0.2">
      <c r="A2693" s="215" t="s">
        <v>902</v>
      </c>
      <c r="B2693" s="213" t="s">
        <v>809</v>
      </c>
      <c r="C2693" s="214">
        <v>559</v>
      </c>
      <c r="D2693" s="215" t="s">
        <v>25</v>
      </c>
      <c r="E2693" s="188">
        <v>3239</v>
      </c>
      <c r="F2693" s="228" t="s">
        <v>41</v>
      </c>
      <c r="H2693" s="330">
        <v>600</v>
      </c>
      <c r="I2693" s="330"/>
      <c r="J2693" s="330"/>
      <c r="K2693" s="330">
        <f t="shared" si="273"/>
        <v>600</v>
      </c>
    </row>
    <row r="2694" spans="1:11" ht="67.5" x14ac:dyDescent="0.2">
      <c r="A2694" s="354" t="s">
        <v>902</v>
      </c>
      <c r="B2694" s="293" t="s">
        <v>810</v>
      </c>
      <c r="C2694" s="293"/>
      <c r="D2694" s="293"/>
      <c r="E2694" s="294"/>
      <c r="F2694" s="296" t="s">
        <v>786</v>
      </c>
      <c r="G2694" s="297" t="s">
        <v>683</v>
      </c>
      <c r="H2694" s="298">
        <f>H2695+H2700+H2708+H2715+H2720+H2728</f>
        <v>2681200</v>
      </c>
      <c r="I2694" s="298">
        <f>I2695+I2700+I2708+I2715+I2720+I2728</f>
        <v>0</v>
      </c>
      <c r="J2694" s="298">
        <f>J2695+J2700+J2708+J2715+J2720+J2728</f>
        <v>0</v>
      </c>
      <c r="K2694" s="298">
        <f t="shared" si="273"/>
        <v>2681200</v>
      </c>
    </row>
    <row r="2695" spans="1:11" x14ac:dyDescent="0.2">
      <c r="A2695" s="331" t="s">
        <v>902</v>
      </c>
      <c r="B2695" s="329" t="s">
        <v>810</v>
      </c>
      <c r="C2695" s="282">
        <v>43</v>
      </c>
      <c r="D2695" s="329"/>
      <c r="E2695" s="283">
        <v>31</v>
      </c>
      <c r="F2695" s="284"/>
      <c r="G2695" s="284"/>
      <c r="H2695" s="314">
        <f>H2696+H2698</f>
        <v>76500</v>
      </c>
      <c r="I2695" s="314">
        <f>I2696+I2698</f>
        <v>0</v>
      </c>
      <c r="J2695" s="314">
        <f>J2696+J2698</f>
        <v>0</v>
      </c>
      <c r="K2695" s="314">
        <f t="shared" si="273"/>
        <v>76500</v>
      </c>
    </row>
    <row r="2696" spans="1:11" x14ac:dyDescent="0.2">
      <c r="A2696" s="321" t="s">
        <v>902</v>
      </c>
      <c r="B2696" s="325" t="s">
        <v>810</v>
      </c>
      <c r="C2696" s="326">
        <v>43</v>
      </c>
      <c r="D2696" s="321"/>
      <c r="E2696" s="187">
        <v>311</v>
      </c>
      <c r="F2696" s="230"/>
      <c r="G2696" s="327"/>
      <c r="H2696" s="200">
        <f>H2697</f>
        <v>65500</v>
      </c>
      <c r="I2696" s="200">
        <f>I2697</f>
        <v>0</v>
      </c>
      <c r="J2696" s="200">
        <f>J2697</f>
        <v>0</v>
      </c>
      <c r="K2696" s="200">
        <f t="shared" si="273"/>
        <v>65500</v>
      </c>
    </row>
    <row r="2697" spans="1:11" ht="15" x14ac:dyDescent="0.2">
      <c r="A2697" s="215" t="s">
        <v>902</v>
      </c>
      <c r="B2697" s="213" t="s">
        <v>810</v>
      </c>
      <c r="C2697" s="214">
        <v>43</v>
      </c>
      <c r="D2697" s="215" t="s">
        <v>25</v>
      </c>
      <c r="E2697" s="188">
        <v>3111</v>
      </c>
      <c r="F2697" s="228" t="s">
        <v>19</v>
      </c>
      <c r="H2697" s="330">
        <v>65500</v>
      </c>
      <c r="I2697" s="330"/>
      <c r="J2697" s="330"/>
      <c r="K2697" s="330">
        <f t="shared" si="273"/>
        <v>65500</v>
      </c>
    </row>
    <row r="2698" spans="1:11" x14ac:dyDescent="0.2">
      <c r="A2698" s="321" t="s">
        <v>902</v>
      </c>
      <c r="B2698" s="325" t="s">
        <v>810</v>
      </c>
      <c r="C2698" s="326">
        <v>43</v>
      </c>
      <c r="D2698" s="321"/>
      <c r="E2698" s="187">
        <v>313</v>
      </c>
      <c r="F2698" s="230"/>
      <c r="G2698" s="327"/>
      <c r="H2698" s="200">
        <f>H2699</f>
        <v>11000</v>
      </c>
      <c r="I2698" s="200">
        <f>I2699</f>
        <v>0</v>
      </c>
      <c r="J2698" s="200">
        <f>J2699</f>
        <v>0</v>
      </c>
      <c r="K2698" s="200">
        <f t="shared" si="273"/>
        <v>11000</v>
      </c>
    </row>
    <row r="2699" spans="1:11" ht="15" x14ac:dyDescent="0.2">
      <c r="A2699" s="215" t="s">
        <v>902</v>
      </c>
      <c r="B2699" s="213" t="s">
        <v>810</v>
      </c>
      <c r="C2699" s="214">
        <v>43</v>
      </c>
      <c r="D2699" s="215" t="s">
        <v>25</v>
      </c>
      <c r="E2699" s="188">
        <v>3132</v>
      </c>
      <c r="F2699" s="228" t="s">
        <v>280</v>
      </c>
      <c r="H2699" s="330">
        <v>11000</v>
      </c>
      <c r="I2699" s="330"/>
      <c r="J2699" s="330"/>
      <c r="K2699" s="330">
        <f t="shared" ref="K2699:K2762" si="277">H2699-I2699+J2699</f>
        <v>11000</v>
      </c>
    </row>
    <row r="2700" spans="1:11" x14ac:dyDescent="0.2">
      <c r="A2700" s="331" t="s">
        <v>902</v>
      </c>
      <c r="B2700" s="329" t="s">
        <v>810</v>
      </c>
      <c r="C2700" s="282">
        <v>43</v>
      </c>
      <c r="D2700" s="329"/>
      <c r="E2700" s="283">
        <v>32</v>
      </c>
      <c r="F2700" s="284"/>
      <c r="G2700" s="284"/>
      <c r="H2700" s="314">
        <f>H2701+H2704</f>
        <v>11600</v>
      </c>
      <c r="I2700" s="314">
        <f>I2701+I2704</f>
        <v>0</v>
      </c>
      <c r="J2700" s="314">
        <f>J2701+J2704</f>
        <v>0</v>
      </c>
      <c r="K2700" s="314">
        <f t="shared" si="277"/>
        <v>11600</v>
      </c>
    </row>
    <row r="2701" spans="1:11" x14ac:dyDescent="0.2">
      <c r="A2701" s="321" t="s">
        <v>902</v>
      </c>
      <c r="B2701" s="325" t="s">
        <v>810</v>
      </c>
      <c r="C2701" s="326">
        <v>43</v>
      </c>
      <c r="D2701" s="321"/>
      <c r="E2701" s="187">
        <v>321</v>
      </c>
      <c r="F2701" s="230"/>
      <c r="G2701" s="327"/>
      <c r="H2701" s="200">
        <f>H2702+H2703</f>
        <v>4750</v>
      </c>
      <c r="I2701" s="200">
        <f>I2702+I2703</f>
        <v>0</v>
      </c>
      <c r="J2701" s="200">
        <f>J2702+J2703</f>
        <v>0</v>
      </c>
      <c r="K2701" s="200">
        <f t="shared" si="277"/>
        <v>4750</v>
      </c>
    </row>
    <row r="2702" spans="1:11" ht="15" x14ac:dyDescent="0.2">
      <c r="A2702" s="215" t="s">
        <v>902</v>
      </c>
      <c r="B2702" s="213" t="s">
        <v>810</v>
      </c>
      <c r="C2702" s="214">
        <v>43</v>
      </c>
      <c r="D2702" s="215" t="s">
        <v>25</v>
      </c>
      <c r="E2702" s="188">
        <v>3211</v>
      </c>
      <c r="F2702" s="228" t="s">
        <v>110</v>
      </c>
      <c r="H2702" s="330">
        <v>3750</v>
      </c>
      <c r="I2702" s="330"/>
      <c r="J2702" s="330"/>
      <c r="K2702" s="330">
        <f t="shared" si="277"/>
        <v>3750</v>
      </c>
    </row>
    <row r="2703" spans="1:11" ht="30" x14ac:dyDescent="0.2">
      <c r="A2703" s="215" t="s">
        <v>902</v>
      </c>
      <c r="B2703" s="213" t="s">
        <v>810</v>
      </c>
      <c r="C2703" s="214">
        <v>43</v>
      </c>
      <c r="D2703" s="215" t="s">
        <v>25</v>
      </c>
      <c r="E2703" s="188">
        <v>3212</v>
      </c>
      <c r="F2703" s="228" t="s">
        <v>111</v>
      </c>
      <c r="H2703" s="330">
        <v>1000</v>
      </c>
      <c r="I2703" s="330"/>
      <c r="J2703" s="330"/>
      <c r="K2703" s="330">
        <f t="shared" si="277"/>
        <v>1000</v>
      </c>
    </row>
    <row r="2704" spans="1:11" x14ac:dyDescent="0.2">
      <c r="A2704" s="321" t="s">
        <v>902</v>
      </c>
      <c r="B2704" s="325" t="s">
        <v>810</v>
      </c>
      <c r="C2704" s="326">
        <v>43</v>
      </c>
      <c r="D2704" s="321"/>
      <c r="E2704" s="187">
        <v>323</v>
      </c>
      <c r="F2704" s="230"/>
      <c r="G2704" s="327"/>
      <c r="H2704" s="200">
        <f>H2705+H2706+H2707</f>
        <v>6850</v>
      </c>
      <c r="I2704" s="200">
        <f>I2705+I2706+I2707</f>
        <v>0</v>
      </c>
      <c r="J2704" s="200">
        <f>J2705+J2706+J2707</f>
        <v>0</v>
      </c>
      <c r="K2704" s="200">
        <f t="shared" si="277"/>
        <v>6850</v>
      </c>
    </row>
    <row r="2705" spans="1:11" ht="15" x14ac:dyDescent="0.2">
      <c r="A2705" s="215" t="s">
        <v>902</v>
      </c>
      <c r="B2705" s="213" t="s">
        <v>810</v>
      </c>
      <c r="C2705" s="214">
        <v>43</v>
      </c>
      <c r="D2705" s="215" t="s">
        <v>25</v>
      </c>
      <c r="E2705" s="188">
        <v>3231</v>
      </c>
      <c r="F2705" s="228" t="s">
        <v>117</v>
      </c>
      <c r="H2705" s="330">
        <v>3000</v>
      </c>
      <c r="I2705" s="330"/>
      <c r="J2705" s="330"/>
      <c r="K2705" s="330">
        <f t="shared" si="277"/>
        <v>3000</v>
      </c>
    </row>
    <row r="2706" spans="1:11" ht="15" x14ac:dyDescent="0.2">
      <c r="A2706" s="215" t="s">
        <v>902</v>
      </c>
      <c r="B2706" s="213" t="s">
        <v>810</v>
      </c>
      <c r="C2706" s="214">
        <v>43</v>
      </c>
      <c r="D2706" s="215" t="s">
        <v>25</v>
      </c>
      <c r="E2706" s="188">
        <v>3233</v>
      </c>
      <c r="F2706" s="228" t="s">
        <v>119</v>
      </c>
      <c r="H2706" s="330">
        <v>3750</v>
      </c>
      <c r="I2706" s="330"/>
      <c r="J2706" s="330"/>
      <c r="K2706" s="330">
        <f t="shared" si="277"/>
        <v>3750</v>
      </c>
    </row>
    <row r="2707" spans="1:11" ht="15" x14ac:dyDescent="0.2">
      <c r="A2707" s="215" t="s">
        <v>902</v>
      </c>
      <c r="B2707" s="213" t="s">
        <v>810</v>
      </c>
      <c r="C2707" s="214">
        <v>43</v>
      </c>
      <c r="D2707" s="215" t="s">
        <v>25</v>
      </c>
      <c r="E2707" s="188">
        <v>3239</v>
      </c>
      <c r="F2707" s="228" t="s">
        <v>41</v>
      </c>
      <c r="H2707" s="330">
        <v>100</v>
      </c>
      <c r="I2707" s="330"/>
      <c r="J2707" s="330"/>
      <c r="K2707" s="330">
        <f t="shared" si="277"/>
        <v>100</v>
      </c>
    </row>
    <row r="2708" spans="1:11" x14ac:dyDescent="0.2">
      <c r="A2708" s="331" t="s">
        <v>902</v>
      </c>
      <c r="B2708" s="329" t="s">
        <v>810</v>
      </c>
      <c r="C2708" s="282">
        <v>43</v>
      </c>
      <c r="D2708" s="329"/>
      <c r="E2708" s="283">
        <v>42</v>
      </c>
      <c r="F2708" s="284"/>
      <c r="G2708" s="284"/>
      <c r="H2708" s="314">
        <f>H2711+H2709+H2713</f>
        <v>311000</v>
      </c>
      <c r="I2708" s="314">
        <f>I2711+I2709+I2713</f>
        <v>0</v>
      </c>
      <c r="J2708" s="314">
        <f>J2711+J2709+J2713</f>
        <v>0</v>
      </c>
      <c r="K2708" s="314">
        <f t="shared" si="277"/>
        <v>311000</v>
      </c>
    </row>
    <row r="2709" spans="1:11" x14ac:dyDescent="0.2">
      <c r="A2709" s="321" t="s">
        <v>902</v>
      </c>
      <c r="B2709" s="325" t="s">
        <v>810</v>
      </c>
      <c r="C2709" s="326">
        <v>43</v>
      </c>
      <c r="D2709" s="321"/>
      <c r="E2709" s="187">
        <v>421</v>
      </c>
      <c r="F2709" s="230"/>
      <c r="G2709" s="327"/>
      <c r="H2709" s="200">
        <f>H2710</f>
        <v>285000</v>
      </c>
      <c r="I2709" s="200">
        <f>I2710</f>
        <v>0</v>
      </c>
      <c r="J2709" s="200">
        <f>J2710</f>
        <v>0</v>
      </c>
      <c r="K2709" s="200">
        <f t="shared" si="277"/>
        <v>285000</v>
      </c>
    </row>
    <row r="2710" spans="1:11" ht="15" x14ac:dyDescent="0.2">
      <c r="A2710" s="215" t="s">
        <v>902</v>
      </c>
      <c r="B2710" s="213" t="s">
        <v>810</v>
      </c>
      <c r="C2710" s="214">
        <v>43</v>
      </c>
      <c r="D2710" s="215" t="s">
        <v>25</v>
      </c>
      <c r="E2710" s="188">
        <v>4212</v>
      </c>
      <c r="F2710" s="228" t="s">
        <v>694</v>
      </c>
      <c r="H2710" s="330">
        <v>285000</v>
      </c>
      <c r="I2710" s="330"/>
      <c r="J2710" s="330"/>
      <c r="K2710" s="330">
        <f t="shared" si="277"/>
        <v>285000</v>
      </c>
    </row>
    <row r="2711" spans="1:11" x14ac:dyDescent="0.2">
      <c r="A2711" s="321" t="s">
        <v>902</v>
      </c>
      <c r="B2711" s="325" t="s">
        <v>810</v>
      </c>
      <c r="C2711" s="326">
        <v>43</v>
      </c>
      <c r="D2711" s="321"/>
      <c r="E2711" s="187">
        <v>422</v>
      </c>
      <c r="F2711" s="230"/>
      <c r="G2711" s="327"/>
      <c r="H2711" s="200">
        <f>H2712</f>
        <v>1000</v>
      </c>
      <c r="I2711" s="200">
        <f>I2712</f>
        <v>0</v>
      </c>
      <c r="J2711" s="200">
        <f>J2712</f>
        <v>0</v>
      </c>
      <c r="K2711" s="200">
        <f t="shared" si="277"/>
        <v>1000</v>
      </c>
    </row>
    <row r="2712" spans="1:11" ht="15" x14ac:dyDescent="0.2">
      <c r="A2712" s="215" t="s">
        <v>902</v>
      </c>
      <c r="B2712" s="213" t="s">
        <v>810</v>
      </c>
      <c r="C2712" s="214">
        <v>43</v>
      </c>
      <c r="D2712" s="215" t="s">
        <v>25</v>
      </c>
      <c r="E2712" s="188">
        <v>4227</v>
      </c>
      <c r="F2712" s="228" t="s">
        <v>779</v>
      </c>
      <c r="H2712" s="330">
        <v>1000</v>
      </c>
      <c r="I2712" s="330"/>
      <c r="J2712" s="330"/>
      <c r="K2712" s="330">
        <f t="shared" si="277"/>
        <v>1000</v>
      </c>
    </row>
    <row r="2713" spans="1:11" x14ac:dyDescent="0.2">
      <c r="A2713" s="321" t="s">
        <v>902</v>
      </c>
      <c r="B2713" s="325" t="s">
        <v>810</v>
      </c>
      <c r="C2713" s="326">
        <v>43</v>
      </c>
      <c r="D2713" s="321"/>
      <c r="E2713" s="187">
        <v>423</v>
      </c>
      <c r="F2713" s="230"/>
      <c r="G2713" s="327"/>
      <c r="H2713" s="200">
        <f>H2714</f>
        <v>25000</v>
      </c>
      <c r="I2713" s="200">
        <f>I2714</f>
        <v>0</v>
      </c>
      <c r="J2713" s="200">
        <f>J2714</f>
        <v>0</v>
      </c>
      <c r="K2713" s="200">
        <f t="shared" si="277"/>
        <v>25000</v>
      </c>
    </row>
    <row r="2714" spans="1:11" ht="15" x14ac:dyDescent="0.2">
      <c r="A2714" s="215" t="s">
        <v>902</v>
      </c>
      <c r="B2714" s="213" t="s">
        <v>810</v>
      </c>
      <c r="C2714" s="214">
        <v>43</v>
      </c>
      <c r="D2714" s="215" t="s">
        <v>25</v>
      </c>
      <c r="E2714" s="188">
        <v>4231</v>
      </c>
      <c r="F2714" s="228" t="s">
        <v>128</v>
      </c>
      <c r="H2714" s="330">
        <v>25000</v>
      </c>
      <c r="I2714" s="330"/>
      <c r="J2714" s="330"/>
      <c r="K2714" s="330">
        <f t="shared" si="277"/>
        <v>25000</v>
      </c>
    </row>
    <row r="2715" spans="1:11" x14ac:dyDescent="0.2">
      <c r="A2715" s="331" t="s">
        <v>902</v>
      </c>
      <c r="B2715" s="329" t="s">
        <v>810</v>
      </c>
      <c r="C2715" s="282">
        <v>559</v>
      </c>
      <c r="D2715" s="329"/>
      <c r="E2715" s="283">
        <v>31</v>
      </c>
      <c r="F2715" s="284"/>
      <c r="G2715" s="284"/>
      <c r="H2715" s="314">
        <f>H2716+H2718</f>
        <v>433000</v>
      </c>
      <c r="I2715" s="314">
        <f>I2716+I2718</f>
        <v>0</v>
      </c>
      <c r="J2715" s="314">
        <f>J2716+J2718</f>
        <v>0</v>
      </c>
      <c r="K2715" s="314">
        <f t="shared" si="277"/>
        <v>433000</v>
      </c>
    </row>
    <row r="2716" spans="1:11" x14ac:dyDescent="0.2">
      <c r="A2716" s="321" t="s">
        <v>902</v>
      </c>
      <c r="B2716" s="325" t="s">
        <v>810</v>
      </c>
      <c r="C2716" s="326">
        <v>559</v>
      </c>
      <c r="D2716" s="321"/>
      <c r="E2716" s="187">
        <v>311</v>
      </c>
      <c r="F2716" s="230"/>
      <c r="G2716" s="327"/>
      <c r="H2716" s="200">
        <f>H2717</f>
        <v>371000</v>
      </c>
      <c r="I2716" s="200">
        <f>I2717</f>
        <v>0</v>
      </c>
      <c r="J2716" s="200">
        <f>J2717</f>
        <v>0</v>
      </c>
      <c r="K2716" s="200">
        <f t="shared" si="277"/>
        <v>371000</v>
      </c>
    </row>
    <row r="2717" spans="1:11" ht="15" x14ac:dyDescent="0.2">
      <c r="A2717" s="215" t="s">
        <v>902</v>
      </c>
      <c r="B2717" s="213" t="s">
        <v>810</v>
      </c>
      <c r="C2717" s="214">
        <v>559</v>
      </c>
      <c r="D2717" s="215" t="s">
        <v>25</v>
      </c>
      <c r="E2717" s="188">
        <v>3111</v>
      </c>
      <c r="F2717" s="228" t="s">
        <v>19</v>
      </c>
      <c r="H2717" s="330">
        <v>371000</v>
      </c>
      <c r="I2717" s="330"/>
      <c r="J2717" s="330"/>
      <c r="K2717" s="330">
        <f t="shared" si="277"/>
        <v>371000</v>
      </c>
    </row>
    <row r="2718" spans="1:11" x14ac:dyDescent="0.2">
      <c r="A2718" s="238" t="s">
        <v>902</v>
      </c>
      <c r="B2718" s="247" t="s">
        <v>810</v>
      </c>
      <c r="C2718" s="237">
        <v>559</v>
      </c>
      <c r="D2718" s="238"/>
      <c r="E2718" s="203">
        <v>313</v>
      </c>
      <c r="F2718" s="231"/>
      <c r="G2718" s="327"/>
      <c r="H2718" s="200">
        <f>H2719</f>
        <v>62000</v>
      </c>
      <c r="I2718" s="200">
        <f>I2719</f>
        <v>0</v>
      </c>
      <c r="J2718" s="200">
        <f>J2719</f>
        <v>0</v>
      </c>
      <c r="K2718" s="200">
        <f t="shared" si="277"/>
        <v>62000</v>
      </c>
    </row>
    <row r="2719" spans="1:11" ht="15" x14ac:dyDescent="0.2">
      <c r="A2719" s="215" t="s">
        <v>902</v>
      </c>
      <c r="B2719" s="213" t="s">
        <v>810</v>
      </c>
      <c r="C2719" s="214">
        <v>559</v>
      </c>
      <c r="D2719" s="215" t="s">
        <v>25</v>
      </c>
      <c r="E2719" s="188">
        <v>3132</v>
      </c>
      <c r="F2719" s="228" t="s">
        <v>280</v>
      </c>
      <c r="H2719" s="330">
        <v>62000</v>
      </c>
      <c r="I2719" s="330"/>
      <c r="J2719" s="330"/>
      <c r="K2719" s="330">
        <f t="shared" si="277"/>
        <v>62000</v>
      </c>
    </row>
    <row r="2720" spans="1:11" x14ac:dyDescent="0.2">
      <c r="A2720" s="331" t="s">
        <v>902</v>
      </c>
      <c r="B2720" s="329" t="s">
        <v>810</v>
      </c>
      <c r="C2720" s="282">
        <v>559</v>
      </c>
      <c r="D2720" s="329"/>
      <c r="E2720" s="283">
        <v>32</v>
      </c>
      <c r="F2720" s="284"/>
      <c r="G2720" s="284"/>
      <c r="H2720" s="314">
        <f>H2721+H2724</f>
        <v>66100</v>
      </c>
      <c r="I2720" s="314">
        <f>I2721+I2724</f>
        <v>0</v>
      </c>
      <c r="J2720" s="314">
        <f>J2721+J2724</f>
        <v>0</v>
      </c>
      <c r="K2720" s="314">
        <f t="shared" si="277"/>
        <v>66100</v>
      </c>
    </row>
    <row r="2721" spans="1:11" x14ac:dyDescent="0.2">
      <c r="A2721" s="321" t="s">
        <v>902</v>
      </c>
      <c r="B2721" s="325" t="s">
        <v>810</v>
      </c>
      <c r="C2721" s="326">
        <v>559</v>
      </c>
      <c r="D2721" s="321"/>
      <c r="E2721" s="187">
        <v>321</v>
      </c>
      <c r="F2721" s="230"/>
      <c r="G2721" s="327"/>
      <c r="H2721" s="200">
        <f>H2722+H2723</f>
        <v>27250</v>
      </c>
      <c r="I2721" s="200">
        <f>I2722+I2723</f>
        <v>0</v>
      </c>
      <c r="J2721" s="200">
        <f>J2722+J2723</f>
        <v>0</v>
      </c>
      <c r="K2721" s="200">
        <f t="shared" si="277"/>
        <v>27250</v>
      </c>
    </row>
    <row r="2722" spans="1:11" ht="15" x14ac:dyDescent="0.2">
      <c r="A2722" s="215" t="s">
        <v>902</v>
      </c>
      <c r="B2722" s="213" t="s">
        <v>810</v>
      </c>
      <c r="C2722" s="214">
        <v>559</v>
      </c>
      <c r="D2722" s="215" t="s">
        <v>25</v>
      </c>
      <c r="E2722" s="188">
        <v>3211</v>
      </c>
      <c r="F2722" s="228" t="s">
        <v>110</v>
      </c>
      <c r="H2722" s="330">
        <v>21250</v>
      </c>
      <c r="I2722" s="330"/>
      <c r="J2722" s="330"/>
      <c r="K2722" s="330">
        <f t="shared" si="277"/>
        <v>21250</v>
      </c>
    </row>
    <row r="2723" spans="1:11" ht="30" x14ac:dyDescent="0.2">
      <c r="A2723" s="215" t="s">
        <v>902</v>
      </c>
      <c r="B2723" s="213" t="s">
        <v>810</v>
      </c>
      <c r="C2723" s="214">
        <v>559</v>
      </c>
      <c r="D2723" s="215" t="s">
        <v>25</v>
      </c>
      <c r="E2723" s="188">
        <v>3212</v>
      </c>
      <c r="F2723" s="228" t="s">
        <v>111</v>
      </c>
      <c r="H2723" s="330">
        <v>6000</v>
      </c>
      <c r="I2723" s="330"/>
      <c r="J2723" s="330"/>
      <c r="K2723" s="330">
        <f t="shared" si="277"/>
        <v>6000</v>
      </c>
    </row>
    <row r="2724" spans="1:11" x14ac:dyDescent="0.2">
      <c r="A2724" s="321" t="s">
        <v>902</v>
      </c>
      <c r="B2724" s="325" t="s">
        <v>810</v>
      </c>
      <c r="C2724" s="326">
        <v>559</v>
      </c>
      <c r="D2724" s="321"/>
      <c r="E2724" s="187">
        <v>323</v>
      </c>
      <c r="F2724" s="230"/>
      <c r="G2724" s="327"/>
      <c r="H2724" s="200">
        <f>H2725+H2726+H2727</f>
        <v>38850</v>
      </c>
      <c r="I2724" s="200">
        <f>I2725+I2726+I2727</f>
        <v>0</v>
      </c>
      <c r="J2724" s="200">
        <f>J2725+J2726+J2727</f>
        <v>0</v>
      </c>
      <c r="K2724" s="200">
        <f t="shared" si="277"/>
        <v>38850</v>
      </c>
    </row>
    <row r="2725" spans="1:11" ht="15" x14ac:dyDescent="0.2">
      <c r="A2725" s="215" t="s">
        <v>902</v>
      </c>
      <c r="B2725" s="213" t="s">
        <v>810</v>
      </c>
      <c r="C2725" s="214">
        <v>559</v>
      </c>
      <c r="D2725" s="215" t="s">
        <v>25</v>
      </c>
      <c r="E2725" s="188">
        <v>3231</v>
      </c>
      <c r="F2725" s="228" t="s">
        <v>117</v>
      </c>
      <c r="H2725" s="330">
        <v>17000</v>
      </c>
      <c r="I2725" s="330"/>
      <c r="J2725" s="330"/>
      <c r="K2725" s="330">
        <f t="shared" si="277"/>
        <v>17000</v>
      </c>
    </row>
    <row r="2726" spans="1:11" ht="15" x14ac:dyDescent="0.2">
      <c r="A2726" s="215" t="s">
        <v>902</v>
      </c>
      <c r="B2726" s="213" t="s">
        <v>810</v>
      </c>
      <c r="C2726" s="214">
        <v>559</v>
      </c>
      <c r="D2726" s="215" t="s">
        <v>25</v>
      </c>
      <c r="E2726" s="188">
        <v>3233</v>
      </c>
      <c r="F2726" s="228" t="s">
        <v>119</v>
      </c>
      <c r="H2726" s="330">
        <v>21250</v>
      </c>
      <c r="I2726" s="330"/>
      <c r="J2726" s="330"/>
      <c r="K2726" s="330">
        <f t="shared" si="277"/>
        <v>21250</v>
      </c>
    </row>
    <row r="2727" spans="1:11" ht="15" x14ac:dyDescent="0.2">
      <c r="A2727" s="215" t="s">
        <v>902</v>
      </c>
      <c r="B2727" s="213" t="s">
        <v>810</v>
      </c>
      <c r="C2727" s="214">
        <v>559</v>
      </c>
      <c r="D2727" s="215" t="s">
        <v>25</v>
      </c>
      <c r="E2727" s="188">
        <v>3239</v>
      </c>
      <c r="F2727" s="228" t="s">
        <v>41</v>
      </c>
      <c r="H2727" s="330">
        <v>600</v>
      </c>
      <c r="I2727" s="330"/>
      <c r="J2727" s="330"/>
      <c r="K2727" s="330">
        <f t="shared" si="277"/>
        <v>600</v>
      </c>
    </row>
    <row r="2728" spans="1:11" x14ac:dyDescent="0.2">
      <c r="A2728" s="331" t="s">
        <v>902</v>
      </c>
      <c r="B2728" s="329" t="s">
        <v>810</v>
      </c>
      <c r="C2728" s="282">
        <v>559</v>
      </c>
      <c r="D2728" s="329"/>
      <c r="E2728" s="283">
        <v>42</v>
      </c>
      <c r="F2728" s="284"/>
      <c r="G2728" s="284"/>
      <c r="H2728" s="314">
        <f>H2731+H2729+H2733</f>
        <v>1783000</v>
      </c>
      <c r="I2728" s="314">
        <f>I2731+I2729+I2733</f>
        <v>0</v>
      </c>
      <c r="J2728" s="314">
        <f>J2731+J2729+J2733</f>
        <v>0</v>
      </c>
      <c r="K2728" s="314">
        <f t="shared" si="277"/>
        <v>1783000</v>
      </c>
    </row>
    <row r="2729" spans="1:11" x14ac:dyDescent="0.2">
      <c r="A2729" s="321" t="s">
        <v>902</v>
      </c>
      <c r="B2729" s="325" t="s">
        <v>810</v>
      </c>
      <c r="C2729" s="326">
        <v>559</v>
      </c>
      <c r="D2729" s="321"/>
      <c r="E2729" s="187">
        <v>421</v>
      </c>
      <c r="F2729" s="230"/>
      <c r="G2729" s="327"/>
      <c r="H2729" s="200">
        <f>H2730</f>
        <v>1615000</v>
      </c>
      <c r="I2729" s="200">
        <f>I2730</f>
        <v>0</v>
      </c>
      <c r="J2729" s="200">
        <f>J2730</f>
        <v>0</v>
      </c>
      <c r="K2729" s="200">
        <f t="shared" si="277"/>
        <v>1615000</v>
      </c>
    </row>
    <row r="2730" spans="1:11" ht="15" x14ac:dyDescent="0.2">
      <c r="A2730" s="215" t="s">
        <v>902</v>
      </c>
      <c r="B2730" s="213" t="s">
        <v>810</v>
      </c>
      <c r="C2730" s="214">
        <v>559</v>
      </c>
      <c r="D2730" s="215" t="s">
        <v>25</v>
      </c>
      <c r="E2730" s="188">
        <v>4212</v>
      </c>
      <c r="F2730" s="228" t="s">
        <v>694</v>
      </c>
      <c r="H2730" s="330">
        <v>1615000</v>
      </c>
      <c r="I2730" s="330"/>
      <c r="J2730" s="330"/>
      <c r="K2730" s="330">
        <f t="shared" si="277"/>
        <v>1615000</v>
      </c>
    </row>
    <row r="2731" spans="1:11" x14ac:dyDescent="0.2">
      <c r="A2731" s="321" t="s">
        <v>902</v>
      </c>
      <c r="B2731" s="325" t="s">
        <v>810</v>
      </c>
      <c r="C2731" s="326">
        <v>559</v>
      </c>
      <c r="D2731" s="321"/>
      <c r="E2731" s="187">
        <v>422</v>
      </c>
      <c r="F2731" s="230"/>
      <c r="G2731" s="327"/>
      <c r="H2731" s="200">
        <f>H2732</f>
        <v>3000</v>
      </c>
      <c r="I2731" s="200">
        <f>I2732</f>
        <v>0</v>
      </c>
      <c r="J2731" s="200">
        <f>J2732</f>
        <v>0</v>
      </c>
      <c r="K2731" s="200">
        <f t="shared" si="277"/>
        <v>3000</v>
      </c>
    </row>
    <row r="2732" spans="1:11" ht="15" x14ac:dyDescent="0.2">
      <c r="A2732" s="215" t="s">
        <v>902</v>
      </c>
      <c r="B2732" s="213" t="s">
        <v>810</v>
      </c>
      <c r="C2732" s="214">
        <v>559</v>
      </c>
      <c r="D2732" s="215" t="s">
        <v>25</v>
      </c>
      <c r="E2732" s="188">
        <v>4227</v>
      </c>
      <c r="F2732" s="228" t="s">
        <v>779</v>
      </c>
      <c r="H2732" s="330">
        <v>3000</v>
      </c>
      <c r="I2732" s="330"/>
      <c r="J2732" s="330"/>
      <c r="K2732" s="330">
        <f t="shared" si="277"/>
        <v>3000</v>
      </c>
    </row>
    <row r="2733" spans="1:11" x14ac:dyDescent="0.2">
      <c r="A2733" s="321" t="s">
        <v>902</v>
      </c>
      <c r="B2733" s="325" t="s">
        <v>810</v>
      </c>
      <c r="C2733" s="326">
        <v>559</v>
      </c>
      <c r="D2733" s="321"/>
      <c r="E2733" s="187">
        <v>423</v>
      </c>
      <c r="F2733" s="230"/>
      <c r="G2733" s="327"/>
      <c r="H2733" s="200">
        <f>H2734</f>
        <v>165000</v>
      </c>
      <c r="I2733" s="200">
        <f>I2734</f>
        <v>0</v>
      </c>
      <c r="J2733" s="200">
        <f>J2734</f>
        <v>0</v>
      </c>
      <c r="K2733" s="200">
        <f t="shared" si="277"/>
        <v>165000</v>
      </c>
    </row>
    <row r="2734" spans="1:11" ht="15" x14ac:dyDescent="0.2">
      <c r="A2734" s="215" t="s">
        <v>902</v>
      </c>
      <c r="B2734" s="213" t="s">
        <v>810</v>
      </c>
      <c r="C2734" s="214">
        <v>559</v>
      </c>
      <c r="D2734" s="215" t="s">
        <v>25</v>
      </c>
      <c r="E2734" s="188">
        <v>4231</v>
      </c>
      <c r="F2734" s="228" t="s">
        <v>128</v>
      </c>
      <c r="H2734" s="330">
        <v>165000</v>
      </c>
      <c r="I2734" s="330"/>
      <c r="J2734" s="330"/>
      <c r="K2734" s="330">
        <f t="shared" si="277"/>
        <v>165000</v>
      </c>
    </row>
    <row r="2735" spans="1:11" ht="67.5" x14ac:dyDescent="0.2">
      <c r="A2735" s="354" t="s">
        <v>902</v>
      </c>
      <c r="B2735" s="293" t="s">
        <v>855</v>
      </c>
      <c r="C2735" s="293"/>
      <c r="D2735" s="293"/>
      <c r="E2735" s="294"/>
      <c r="F2735" s="296" t="s">
        <v>787</v>
      </c>
      <c r="G2735" s="297" t="s">
        <v>683</v>
      </c>
      <c r="H2735" s="298">
        <f>H2736+H2739</f>
        <v>270000</v>
      </c>
      <c r="I2735" s="298">
        <f>I2736+I2739</f>
        <v>0</v>
      </c>
      <c r="J2735" s="298">
        <f>J2736+J2739</f>
        <v>0</v>
      </c>
      <c r="K2735" s="298">
        <f t="shared" si="277"/>
        <v>270000</v>
      </c>
    </row>
    <row r="2736" spans="1:11" x14ac:dyDescent="0.2">
      <c r="A2736" s="331" t="s">
        <v>902</v>
      </c>
      <c r="B2736" s="329" t="s">
        <v>855</v>
      </c>
      <c r="C2736" s="282">
        <v>43</v>
      </c>
      <c r="D2736" s="329"/>
      <c r="E2736" s="283">
        <v>42</v>
      </c>
      <c r="F2736" s="284"/>
      <c r="G2736" s="284"/>
      <c r="H2736" s="314">
        <f t="shared" ref="H2736:J2754" si="278">H2737</f>
        <v>100000</v>
      </c>
      <c r="I2736" s="314">
        <f t="shared" si="278"/>
        <v>0</v>
      </c>
      <c r="J2736" s="314">
        <f t="shared" si="278"/>
        <v>0</v>
      </c>
      <c r="K2736" s="314">
        <f t="shared" si="277"/>
        <v>100000</v>
      </c>
    </row>
    <row r="2737" spans="1:11" x14ac:dyDescent="0.2">
      <c r="A2737" s="321" t="s">
        <v>902</v>
      </c>
      <c r="B2737" s="325" t="s">
        <v>855</v>
      </c>
      <c r="C2737" s="326">
        <v>43</v>
      </c>
      <c r="D2737" s="321"/>
      <c r="E2737" s="187">
        <v>421</v>
      </c>
      <c r="F2737" s="230"/>
      <c r="G2737" s="327"/>
      <c r="H2737" s="200">
        <f t="shared" si="278"/>
        <v>100000</v>
      </c>
      <c r="I2737" s="200">
        <f t="shared" si="278"/>
        <v>0</v>
      </c>
      <c r="J2737" s="200">
        <f t="shared" si="278"/>
        <v>0</v>
      </c>
      <c r="K2737" s="200">
        <f t="shared" si="277"/>
        <v>100000</v>
      </c>
    </row>
    <row r="2738" spans="1:11" ht="15" x14ac:dyDescent="0.2">
      <c r="A2738" s="215" t="s">
        <v>902</v>
      </c>
      <c r="B2738" s="213" t="s">
        <v>855</v>
      </c>
      <c r="C2738" s="214">
        <v>43</v>
      </c>
      <c r="D2738" s="215" t="s">
        <v>25</v>
      </c>
      <c r="E2738" s="188">
        <v>4214</v>
      </c>
      <c r="F2738" s="228" t="s">
        <v>154</v>
      </c>
      <c r="H2738" s="244">
        <v>100000</v>
      </c>
      <c r="I2738" s="244"/>
      <c r="J2738" s="244"/>
      <c r="K2738" s="244">
        <f t="shared" si="277"/>
        <v>100000</v>
      </c>
    </row>
    <row r="2739" spans="1:11" x14ac:dyDescent="0.2">
      <c r="A2739" s="331" t="s">
        <v>902</v>
      </c>
      <c r="B2739" s="329" t="s">
        <v>855</v>
      </c>
      <c r="C2739" s="282">
        <v>52</v>
      </c>
      <c r="D2739" s="329"/>
      <c r="E2739" s="283">
        <v>42</v>
      </c>
      <c r="F2739" s="284"/>
      <c r="G2739" s="284"/>
      <c r="H2739" s="314">
        <f t="shared" si="278"/>
        <v>170000</v>
      </c>
      <c r="I2739" s="314">
        <f t="shared" si="278"/>
        <v>0</v>
      </c>
      <c r="J2739" s="314">
        <f t="shared" si="278"/>
        <v>0</v>
      </c>
      <c r="K2739" s="314">
        <f t="shared" si="277"/>
        <v>170000</v>
      </c>
    </row>
    <row r="2740" spans="1:11" x14ac:dyDescent="0.2">
      <c r="A2740" s="321" t="s">
        <v>902</v>
      </c>
      <c r="B2740" s="325" t="s">
        <v>855</v>
      </c>
      <c r="C2740" s="326">
        <v>52</v>
      </c>
      <c r="D2740" s="321"/>
      <c r="E2740" s="187">
        <v>421</v>
      </c>
      <c r="F2740" s="230"/>
      <c r="G2740" s="327"/>
      <c r="H2740" s="200">
        <f t="shared" si="278"/>
        <v>170000</v>
      </c>
      <c r="I2740" s="200">
        <f t="shared" si="278"/>
        <v>0</v>
      </c>
      <c r="J2740" s="200">
        <f t="shared" si="278"/>
        <v>0</v>
      </c>
      <c r="K2740" s="200">
        <f t="shared" si="277"/>
        <v>170000</v>
      </c>
    </row>
    <row r="2741" spans="1:11" ht="15" x14ac:dyDescent="0.2">
      <c r="A2741" s="215" t="s">
        <v>902</v>
      </c>
      <c r="B2741" s="213" t="s">
        <v>855</v>
      </c>
      <c r="C2741" s="214">
        <v>52</v>
      </c>
      <c r="D2741" s="215" t="s">
        <v>25</v>
      </c>
      <c r="E2741" s="188">
        <v>4214</v>
      </c>
      <c r="F2741" s="228" t="s">
        <v>154</v>
      </c>
      <c r="H2741" s="244">
        <v>170000</v>
      </c>
      <c r="I2741" s="244"/>
      <c r="J2741" s="244"/>
      <c r="K2741" s="244">
        <f t="shared" si="277"/>
        <v>170000</v>
      </c>
    </row>
    <row r="2742" spans="1:11" ht="78.75" x14ac:dyDescent="0.2">
      <c r="A2742" s="354" t="s">
        <v>902</v>
      </c>
      <c r="B2742" s="293" t="s">
        <v>856</v>
      </c>
      <c r="C2742" s="293"/>
      <c r="D2742" s="293"/>
      <c r="E2742" s="294"/>
      <c r="F2742" s="296" t="s">
        <v>788</v>
      </c>
      <c r="G2742" s="297" t="s">
        <v>683</v>
      </c>
      <c r="H2742" s="298">
        <f>H2743+H2746</f>
        <v>18190000</v>
      </c>
      <c r="I2742" s="298">
        <f>I2743+I2746</f>
        <v>0</v>
      </c>
      <c r="J2742" s="298">
        <f>J2743+J2746</f>
        <v>0</v>
      </c>
      <c r="K2742" s="298">
        <f t="shared" si="277"/>
        <v>18190000</v>
      </c>
    </row>
    <row r="2743" spans="1:11" x14ac:dyDescent="0.2">
      <c r="A2743" s="331" t="s">
        <v>902</v>
      </c>
      <c r="B2743" s="329" t="s">
        <v>856</v>
      </c>
      <c r="C2743" s="282">
        <v>43</v>
      </c>
      <c r="D2743" s="329"/>
      <c r="E2743" s="283">
        <v>42</v>
      </c>
      <c r="F2743" s="284"/>
      <c r="G2743" s="284"/>
      <c r="H2743" s="314">
        <f t="shared" si="278"/>
        <v>200000</v>
      </c>
      <c r="I2743" s="314">
        <f t="shared" si="278"/>
        <v>0</v>
      </c>
      <c r="J2743" s="314">
        <f t="shared" si="278"/>
        <v>0</v>
      </c>
      <c r="K2743" s="314">
        <f t="shared" si="277"/>
        <v>200000</v>
      </c>
    </row>
    <row r="2744" spans="1:11" x14ac:dyDescent="0.2">
      <c r="A2744" s="321" t="s">
        <v>902</v>
      </c>
      <c r="B2744" s="325" t="s">
        <v>856</v>
      </c>
      <c r="C2744" s="326">
        <v>43</v>
      </c>
      <c r="D2744" s="321"/>
      <c r="E2744" s="187">
        <v>421</v>
      </c>
      <c r="F2744" s="230"/>
      <c r="G2744" s="327"/>
      <c r="H2744" s="200">
        <f t="shared" si="278"/>
        <v>200000</v>
      </c>
      <c r="I2744" s="200">
        <f t="shared" si="278"/>
        <v>0</v>
      </c>
      <c r="J2744" s="200">
        <f t="shared" si="278"/>
        <v>0</v>
      </c>
      <c r="K2744" s="200">
        <f t="shared" si="277"/>
        <v>200000</v>
      </c>
    </row>
    <row r="2745" spans="1:11" ht="15" x14ac:dyDescent="0.2">
      <c r="A2745" s="215" t="s">
        <v>902</v>
      </c>
      <c r="B2745" s="213" t="s">
        <v>856</v>
      </c>
      <c r="C2745" s="214">
        <v>43</v>
      </c>
      <c r="D2745" s="215" t="s">
        <v>25</v>
      </c>
      <c r="E2745" s="188">
        <v>4214</v>
      </c>
      <c r="F2745" s="228" t="s">
        <v>154</v>
      </c>
      <c r="H2745" s="330">
        <v>200000</v>
      </c>
      <c r="I2745" s="330"/>
      <c r="J2745" s="330"/>
      <c r="K2745" s="330">
        <f t="shared" si="277"/>
        <v>200000</v>
      </c>
    </row>
    <row r="2746" spans="1:11" x14ac:dyDescent="0.2">
      <c r="A2746" s="331" t="s">
        <v>902</v>
      </c>
      <c r="B2746" s="329" t="s">
        <v>856</v>
      </c>
      <c r="C2746" s="282">
        <v>52</v>
      </c>
      <c r="D2746" s="329"/>
      <c r="E2746" s="283">
        <v>42</v>
      </c>
      <c r="F2746" s="284"/>
      <c r="G2746" s="284"/>
      <c r="H2746" s="314">
        <f t="shared" si="278"/>
        <v>17990000</v>
      </c>
      <c r="I2746" s="314">
        <f t="shared" si="278"/>
        <v>0</v>
      </c>
      <c r="J2746" s="314">
        <f t="shared" si="278"/>
        <v>0</v>
      </c>
      <c r="K2746" s="314">
        <f t="shared" si="277"/>
        <v>17990000</v>
      </c>
    </row>
    <row r="2747" spans="1:11" x14ac:dyDescent="0.2">
      <c r="A2747" s="321" t="s">
        <v>902</v>
      </c>
      <c r="B2747" s="325" t="s">
        <v>856</v>
      </c>
      <c r="C2747" s="326">
        <v>52</v>
      </c>
      <c r="D2747" s="321"/>
      <c r="E2747" s="187">
        <v>421</v>
      </c>
      <c r="F2747" s="230"/>
      <c r="G2747" s="327"/>
      <c r="H2747" s="200">
        <f t="shared" si="278"/>
        <v>17990000</v>
      </c>
      <c r="I2747" s="200">
        <f t="shared" si="278"/>
        <v>0</v>
      </c>
      <c r="J2747" s="200">
        <f t="shared" si="278"/>
        <v>0</v>
      </c>
      <c r="K2747" s="200">
        <f t="shared" si="277"/>
        <v>17990000</v>
      </c>
    </row>
    <row r="2748" spans="1:11" ht="15" x14ac:dyDescent="0.2">
      <c r="A2748" s="215" t="s">
        <v>902</v>
      </c>
      <c r="B2748" s="213" t="s">
        <v>856</v>
      </c>
      <c r="C2748" s="214">
        <v>52</v>
      </c>
      <c r="D2748" s="215" t="s">
        <v>25</v>
      </c>
      <c r="E2748" s="188">
        <v>4214</v>
      </c>
      <c r="F2748" s="228" t="s">
        <v>154</v>
      </c>
      <c r="H2748" s="330">
        <v>17990000</v>
      </c>
      <c r="I2748" s="330"/>
      <c r="J2748" s="330"/>
      <c r="K2748" s="330">
        <f t="shared" si="277"/>
        <v>17990000</v>
      </c>
    </row>
    <row r="2749" spans="1:11" ht="67.5" x14ac:dyDescent="0.2">
      <c r="A2749" s="354" t="s">
        <v>902</v>
      </c>
      <c r="B2749" s="293" t="s">
        <v>857</v>
      </c>
      <c r="C2749" s="293"/>
      <c r="D2749" s="293"/>
      <c r="E2749" s="294"/>
      <c r="F2749" s="296" t="s">
        <v>789</v>
      </c>
      <c r="G2749" s="297" t="s">
        <v>683</v>
      </c>
      <c r="H2749" s="298">
        <f>H2750+H2753</f>
        <v>5050000</v>
      </c>
      <c r="I2749" s="298">
        <f>I2750+I2753</f>
        <v>0</v>
      </c>
      <c r="J2749" s="298">
        <f>J2750+J2753</f>
        <v>2400000</v>
      </c>
      <c r="K2749" s="298">
        <f t="shared" si="277"/>
        <v>7450000</v>
      </c>
    </row>
    <row r="2750" spans="1:11" x14ac:dyDescent="0.2">
      <c r="A2750" s="331" t="s">
        <v>902</v>
      </c>
      <c r="B2750" s="329" t="s">
        <v>857</v>
      </c>
      <c r="C2750" s="282">
        <v>43</v>
      </c>
      <c r="D2750" s="329"/>
      <c r="E2750" s="283">
        <v>42</v>
      </c>
      <c r="F2750" s="284"/>
      <c r="G2750" s="284"/>
      <c r="H2750" s="314">
        <f t="shared" si="278"/>
        <v>50000</v>
      </c>
      <c r="I2750" s="314">
        <f t="shared" si="278"/>
        <v>0</v>
      </c>
      <c r="J2750" s="314">
        <f t="shared" si="278"/>
        <v>2400000</v>
      </c>
      <c r="K2750" s="314">
        <f t="shared" si="277"/>
        <v>2450000</v>
      </c>
    </row>
    <row r="2751" spans="1:11" x14ac:dyDescent="0.2">
      <c r="A2751" s="321" t="s">
        <v>902</v>
      </c>
      <c r="B2751" s="325" t="s">
        <v>857</v>
      </c>
      <c r="C2751" s="326">
        <v>43</v>
      </c>
      <c r="D2751" s="321"/>
      <c r="E2751" s="187">
        <v>421</v>
      </c>
      <c r="F2751" s="230"/>
      <c r="G2751" s="327"/>
      <c r="H2751" s="200">
        <f t="shared" si="278"/>
        <v>50000</v>
      </c>
      <c r="I2751" s="200">
        <f t="shared" si="278"/>
        <v>0</v>
      </c>
      <c r="J2751" s="200">
        <f t="shared" si="278"/>
        <v>2400000</v>
      </c>
      <c r="K2751" s="200">
        <f t="shared" si="277"/>
        <v>2450000</v>
      </c>
    </row>
    <row r="2752" spans="1:11" ht="15" x14ac:dyDescent="0.2">
      <c r="A2752" s="215" t="s">
        <v>902</v>
      </c>
      <c r="B2752" s="213" t="s">
        <v>857</v>
      </c>
      <c r="C2752" s="214">
        <v>43</v>
      </c>
      <c r="D2752" s="215" t="s">
        <v>25</v>
      </c>
      <c r="E2752" s="188">
        <v>4214</v>
      </c>
      <c r="F2752" s="228" t="s">
        <v>154</v>
      </c>
      <c r="H2752" s="330">
        <v>50000</v>
      </c>
      <c r="I2752" s="330"/>
      <c r="J2752" s="341">
        <v>2400000</v>
      </c>
      <c r="K2752" s="330">
        <f t="shared" si="277"/>
        <v>2450000</v>
      </c>
    </row>
    <row r="2753" spans="1:11" x14ac:dyDescent="0.2">
      <c r="A2753" s="331" t="s">
        <v>902</v>
      </c>
      <c r="B2753" s="329" t="s">
        <v>857</v>
      </c>
      <c r="C2753" s="282">
        <v>52</v>
      </c>
      <c r="D2753" s="329"/>
      <c r="E2753" s="283">
        <v>42</v>
      </c>
      <c r="F2753" s="284"/>
      <c r="G2753" s="284"/>
      <c r="H2753" s="314">
        <f t="shared" si="278"/>
        <v>5000000</v>
      </c>
      <c r="I2753" s="314">
        <f t="shared" si="278"/>
        <v>0</v>
      </c>
      <c r="J2753" s="314">
        <f t="shared" si="278"/>
        <v>0</v>
      </c>
      <c r="K2753" s="314">
        <f t="shared" si="277"/>
        <v>5000000</v>
      </c>
    </row>
    <row r="2754" spans="1:11" x14ac:dyDescent="0.2">
      <c r="A2754" s="321" t="s">
        <v>902</v>
      </c>
      <c r="B2754" s="325" t="s">
        <v>857</v>
      </c>
      <c r="C2754" s="326">
        <v>52</v>
      </c>
      <c r="D2754" s="321"/>
      <c r="E2754" s="187">
        <v>421</v>
      </c>
      <c r="F2754" s="230"/>
      <c r="G2754" s="327"/>
      <c r="H2754" s="200">
        <f t="shared" si="278"/>
        <v>5000000</v>
      </c>
      <c r="I2754" s="200">
        <f t="shared" si="278"/>
        <v>0</v>
      </c>
      <c r="J2754" s="200">
        <f t="shared" si="278"/>
        <v>0</v>
      </c>
      <c r="K2754" s="200">
        <f t="shared" si="277"/>
        <v>5000000</v>
      </c>
    </row>
    <row r="2755" spans="1:11" ht="15" x14ac:dyDescent="0.2">
      <c r="A2755" s="215" t="s">
        <v>902</v>
      </c>
      <c r="B2755" s="213" t="s">
        <v>857</v>
      </c>
      <c r="C2755" s="214">
        <v>52</v>
      </c>
      <c r="D2755" s="215" t="s">
        <v>25</v>
      </c>
      <c r="E2755" s="188">
        <v>4214</v>
      </c>
      <c r="F2755" s="228" t="s">
        <v>154</v>
      </c>
      <c r="H2755" s="244">
        <v>5000000</v>
      </c>
      <c r="I2755" s="244"/>
      <c r="J2755" s="244"/>
      <c r="K2755" s="244">
        <f t="shared" si="277"/>
        <v>5000000</v>
      </c>
    </row>
    <row r="2756" spans="1:11" x14ac:dyDescent="0.2">
      <c r="A2756" s="362" t="s">
        <v>903</v>
      </c>
      <c r="B2756" s="415" t="s">
        <v>744</v>
      </c>
      <c r="C2756" s="415"/>
      <c r="D2756" s="415"/>
      <c r="E2756" s="415"/>
      <c r="F2756" s="233" t="s">
        <v>732</v>
      </c>
      <c r="G2756" s="180"/>
      <c r="H2756" s="151">
        <f>H2757+H2831+H2838+H2807+H2881+H2888+H2929</f>
        <v>111130000</v>
      </c>
      <c r="I2756" s="151">
        <f t="shared" ref="I2756:J2756" si="279">I2757+I2831+I2838+I2807+I2881+I2888+I2929</f>
        <v>47000</v>
      </c>
      <c r="J2756" s="151">
        <f t="shared" si="279"/>
        <v>47000</v>
      </c>
      <c r="K2756" s="151">
        <f t="shared" si="277"/>
        <v>111130000</v>
      </c>
    </row>
    <row r="2757" spans="1:11" ht="67.5" x14ac:dyDescent="0.2">
      <c r="A2757" s="354" t="s">
        <v>903</v>
      </c>
      <c r="B2757" s="293" t="s">
        <v>858</v>
      </c>
      <c r="C2757" s="293"/>
      <c r="D2757" s="293"/>
      <c r="E2757" s="294"/>
      <c r="F2757" s="296" t="s">
        <v>85</v>
      </c>
      <c r="G2757" s="297" t="s">
        <v>683</v>
      </c>
      <c r="H2757" s="298">
        <f>H2758+H2761+H2771+H2801</f>
        <v>4532000</v>
      </c>
      <c r="I2757" s="298">
        <f t="shared" ref="I2757:J2757" si="280">I2758+I2761+I2771+I2801</f>
        <v>37000</v>
      </c>
      <c r="J2757" s="298">
        <f t="shared" si="280"/>
        <v>17000</v>
      </c>
      <c r="K2757" s="298">
        <f t="shared" si="277"/>
        <v>4512000</v>
      </c>
    </row>
    <row r="2758" spans="1:11" x14ac:dyDescent="0.2">
      <c r="A2758" s="331" t="s">
        <v>903</v>
      </c>
      <c r="B2758" s="329" t="s">
        <v>858</v>
      </c>
      <c r="C2758" s="282">
        <v>11</v>
      </c>
      <c r="D2758" s="329"/>
      <c r="E2758" s="283">
        <v>32</v>
      </c>
      <c r="F2758" s="284"/>
      <c r="G2758" s="284"/>
      <c r="H2758" s="314">
        <f t="shared" ref="H2758:J2759" si="281">H2759</f>
        <v>1500000</v>
      </c>
      <c r="I2758" s="314">
        <f t="shared" si="281"/>
        <v>0</v>
      </c>
      <c r="J2758" s="314">
        <f t="shared" si="281"/>
        <v>0</v>
      </c>
      <c r="K2758" s="314">
        <f t="shared" si="277"/>
        <v>1500000</v>
      </c>
    </row>
    <row r="2759" spans="1:11" x14ac:dyDescent="0.2">
      <c r="A2759" s="321" t="s">
        <v>903</v>
      </c>
      <c r="B2759" s="325" t="s">
        <v>858</v>
      </c>
      <c r="C2759" s="154">
        <v>11</v>
      </c>
      <c r="D2759" s="321"/>
      <c r="E2759" s="187">
        <v>323</v>
      </c>
      <c r="F2759" s="230"/>
      <c r="G2759" s="327"/>
      <c r="H2759" s="200">
        <f t="shared" si="281"/>
        <v>1500000</v>
      </c>
      <c r="I2759" s="200">
        <f t="shared" si="281"/>
        <v>0</v>
      </c>
      <c r="J2759" s="200">
        <f t="shared" si="281"/>
        <v>0</v>
      </c>
      <c r="K2759" s="200">
        <f t="shared" si="277"/>
        <v>1500000</v>
      </c>
    </row>
    <row r="2760" spans="1:11" ht="15" x14ac:dyDescent="0.2">
      <c r="A2760" s="215" t="s">
        <v>903</v>
      </c>
      <c r="B2760" s="213" t="s">
        <v>858</v>
      </c>
      <c r="C2760" s="214">
        <v>11</v>
      </c>
      <c r="D2760" s="215" t="s">
        <v>25</v>
      </c>
      <c r="E2760" s="188">
        <v>3239</v>
      </c>
      <c r="F2760" s="228" t="s">
        <v>41</v>
      </c>
      <c r="H2760" s="330">
        <v>1500000</v>
      </c>
      <c r="I2760" s="330"/>
      <c r="J2760" s="330"/>
      <c r="K2760" s="330">
        <f t="shared" si="277"/>
        <v>1500000</v>
      </c>
    </row>
    <row r="2761" spans="1:11" x14ac:dyDescent="0.2">
      <c r="A2761" s="331" t="s">
        <v>903</v>
      </c>
      <c r="B2761" s="329" t="s">
        <v>858</v>
      </c>
      <c r="C2761" s="282">
        <v>43</v>
      </c>
      <c r="D2761" s="329"/>
      <c r="E2761" s="283">
        <v>31</v>
      </c>
      <c r="F2761" s="284"/>
      <c r="G2761" s="284"/>
      <c r="H2761" s="314">
        <f>H2762+H2767+H2769</f>
        <v>1288000</v>
      </c>
      <c r="I2761" s="314">
        <f>I2762+I2767+I2769</f>
        <v>0</v>
      </c>
      <c r="J2761" s="314">
        <f>J2762+J2767+J2769</f>
        <v>0</v>
      </c>
      <c r="K2761" s="314">
        <f t="shared" si="277"/>
        <v>1288000</v>
      </c>
    </row>
    <row r="2762" spans="1:11" x14ac:dyDescent="0.2">
      <c r="A2762" s="321" t="s">
        <v>903</v>
      </c>
      <c r="B2762" s="325" t="s">
        <v>858</v>
      </c>
      <c r="C2762" s="154">
        <v>43</v>
      </c>
      <c r="D2762" s="321"/>
      <c r="E2762" s="187">
        <v>311</v>
      </c>
      <c r="F2762" s="230"/>
      <c r="G2762" s="327"/>
      <c r="H2762" s="200">
        <f>H2763+H2764+H2765+H2766</f>
        <v>983000</v>
      </c>
      <c r="I2762" s="200">
        <f>I2763+I2764+I2765+I2766</f>
        <v>0</v>
      </c>
      <c r="J2762" s="200">
        <f>J2763+J2764+J2765+J2766</f>
        <v>0</v>
      </c>
      <c r="K2762" s="200">
        <f t="shared" si="277"/>
        <v>983000</v>
      </c>
    </row>
    <row r="2763" spans="1:11" ht="15" x14ac:dyDescent="0.2">
      <c r="A2763" s="215" t="s">
        <v>903</v>
      </c>
      <c r="B2763" s="213" t="s">
        <v>858</v>
      </c>
      <c r="C2763" s="214">
        <v>43</v>
      </c>
      <c r="D2763" s="215" t="s">
        <v>25</v>
      </c>
      <c r="E2763" s="188">
        <v>3111</v>
      </c>
      <c r="F2763" s="228" t="s">
        <v>19</v>
      </c>
      <c r="H2763" s="330">
        <v>961000</v>
      </c>
      <c r="I2763" s="330"/>
      <c r="J2763" s="330"/>
      <c r="K2763" s="330">
        <f t="shared" ref="K2763:K2826" si="282">H2763-I2763+J2763</f>
        <v>961000</v>
      </c>
    </row>
    <row r="2764" spans="1:11" ht="15" x14ac:dyDescent="0.2">
      <c r="A2764" s="215" t="s">
        <v>903</v>
      </c>
      <c r="B2764" s="213" t="s">
        <v>858</v>
      </c>
      <c r="C2764" s="214">
        <v>43</v>
      </c>
      <c r="D2764" s="215" t="s">
        <v>25</v>
      </c>
      <c r="E2764" s="188">
        <v>3112</v>
      </c>
      <c r="F2764" s="228" t="s">
        <v>638</v>
      </c>
      <c r="H2764" s="330">
        <v>1000</v>
      </c>
      <c r="I2764" s="330"/>
      <c r="J2764" s="330"/>
      <c r="K2764" s="330">
        <f t="shared" si="282"/>
        <v>1000</v>
      </c>
    </row>
    <row r="2765" spans="1:11" ht="15" x14ac:dyDescent="0.2">
      <c r="A2765" s="215" t="s">
        <v>903</v>
      </c>
      <c r="B2765" s="213" t="s">
        <v>858</v>
      </c>
      <c r="C2765" s="214">
        <v>43</v>
      </c>
      <c r="D2765" s="215" t="s">
        <v>25</v>
      </c>
      <c r="E2765" s="188">
        <v>3113</v>
      </c>
      <c r="F2765" s="228" t="s">
        <v>20</v>
      </c>
      <c r="H2765" s="330">
        <v>20000</v>
      </c>
      <c r="I2765" s="330"/>
      <c r="J2765" s="330"/>
      <c r="K2765" s="330">
        <f t="shared" si="282"/>
        <v>20000</v>
      </c>
    </row>
    <row r="2766" spans="1:11" ht="15" x14ac:dyDescent="0.2">
      <c r="A2766" s="215" t="s">
        <v>903</v>
      </c>
      <c r="B2766" s="213" t="s">
        <v>858</v>
      </c>
      <c r="C2766" s="214">
        <v>43</v>
      </c>
      <c r="D2766" s="215" t="s">
        <v>25</v>
      </c>
      <c r="E2766" s="188">
        <v>3114</v>
      </c>
      <c r="F2766" s="228" t="s">
        <v>21</v>
      </c>
      <c r="H2766" s="330">
        <v>1000</v>
      </c>
      <c r="I2766" s="330"/>
      <c r="J2766" s="330"/>
      <c r="K2766" s="330">
        <f t="shared" si="282"/>
        <v>1000</v>
      </c>
    </row>
    <row r="2767" spans="1:11" x14ac:dyDescent="0.2">
      <c r="A2767" s="321" t="s">
        <v>903</v>
      </c>
      <c r="B2767" s="325" t="s">
        <v>858</v>
      </c>
      <c r="C2767" s="154">
        <v>43</v>
      </c>
      <c r="D2767" s="155"/>
      <c r="E2767" s="156">
        <v>312</v>
      </c>
      <c r="F2767" s="225"/>
      <c r="G2767" s="157"/>
      <c r="H2767" s="246">
        <f>SUM(H2768)</f>
        <v>85000</v>
      </c>
      <c r="I2767" s="246">
        <f>SUM(I2768)</f>
        <v>0</v>
      </c>
      <c r="J2767" s="246">
        <f>SUM(J2768)</f>
        <v>0</v>
      </c>
      <c r="K2767" s="246">
        <f t="shared" si="282"/>
        <v>85000</v>
      </c>
    </row>
    <row r="2768" spans="1:11" ht="15" x14ac:dyDescent="0.2">
      <c r="A2768" s="215" t="s">
        <v>903</v>
      </c>
      <c r="B2768" s="213" t="s">
        <v>858</v>
      </c>
      <c r="C2768" s="217">
        <v>43</v>
      </c>
      <c r="D2768" s="215" t="s">
        <v>25</v>
      </c>
      <c r="E2768" s="219">
        <v>3121</v>
      </c>
      <c r="F2768" s="229" t="s">
        <v>22</v>
      </c>
      <c r="G2768" s="220"/>
      <c r="H2768" s="244">
        <v>85000</v>
      </c>
      <c r="I2768" s="244"/>
      <c r="J2768" s="244"/>
      <c r="K2768" s="244">
        <f t="shared" si="282"/>
        <v>85000</v>
      </c>
    </row>
    <row r="2769" spans="1:11" x14ac:dyDescent="0.2">
      <c r="A2769" s="321" t="s">
        <v>903</v>
      </c>
      <c r="B2769" s="325" t="s">
        <v>858</v>
      </c>
      <c r="C2769" s="154">
        <v>43</v>
      </c>
      <c r="D2769" s="155"/>
      <c r="E2769" s="156">
        <v>313</v>
      </c>
      <c r="F2769" s="225"/>
      <c r="G2769" s="157"/>
      <c r="H2769" s="246">
        <f>H2770</f>
        <v>220000</v>
      </c>
      <c r="I2769" s="246">
        <f>I2770</f>
        <v>0</v>
      </c>
      <c r="J2769" s="246">
        <f>J2770</f>
        <v>0</v>
      </c>
      <c r="K2769" s="246">
        <f t="shared" si="282"/>
        <v>220000</v>
      </c>
    </row>
    <row r="2770" spans="1:11" ht="15" x14ac:dyDescent="0.2">
      <c r="A2770" s="215" t="s">
        <v>903</v>
      </c>
      <c r="B2770" s="213" t="s">
        <v>858</v>
      </c>
      <c r="C2770" s="217">
        <v>43</v>
      </c>
      <c r="D2770" s="215" t="s">
        <v>25</v>
      </c>
      <c r="E2770" s="219">
        <v>3132</v>
      </c>
      <c r="F2770" s="229" t="s">
        <v>280</v>
      </c>
      <c r="G2770" s="220"/>
      <c r="H2770" s="222">
        <v>220000</v>
      </c>
      <c r="I2770" s="222"/>
      <c r="J2770" s="222"/>
      <c r="K2770" s="222">
        <f t="shared" si="282"/>
        <v>220000</v>
      </c>
    </row>
    <row r="2771" spans="1:11" x14ac:dyDescent="0.2">
      <c r="A2771" s="353" t="s">
        <v>903</v>
      </c>
      <c r="B2771" s="299" t="s">
        <v>858</v>
      </c>
      <c r="C2771" s="282">
        <v>43</v>
      </c>
      <c r="D2771" s="282"/>
      <c r="E2771" s="283">
        <v>32</v>
      </c>
      <c r="F2771" s="284"/>
      <c r="G2771" s="285"/>
      <c r="H2771" s="286">
        <f>H2772+H2777+H2782+H2792+H2794</f>
        <v>1707000</v>
      </c>
      <c r="I2771" s="286">
        <f>I2772+I2777+I2782+I2792+I2794</f>
        <v>37000</v>
      </c>
      <c r="J2771" s="286">
        <f>J2772+J2777+J2782+J2792+J2794</f>
        <v>17000</v>
      </c>
      <c r="K2771" s="286">
        <f t="shared" si="282"/>
        <v>1687000</v>
      </c>
    </row>
    <row r="2772" spans="1:11" x14ac:dyDescent="0.2">
      <c r="A2772" s="321" t="s">
        <v>903</v>
      </c>
      <c r="B2772" s="325" t="s">
        <v>858</v>
      </c>
      <c r="C2772" s="154">
        <v>43</v>
      </c>
      <c r="D2772" s="155"/>
      <c r="E2772" s="156">
        <v>321</v>
      </c>
      <c r="F2772" s="225"/>
      <c r="G2772" s="157"/>
      <c r="H2772" s="246">
        <f>SUM(H2773:H2776)</f>
        <v>82000</v>
      </c>
      <c r="I2772" s="246">
        <f>SUM(I2773:I2776)</f>
        <v>0</v>
      </c>
      <c r="J2772" s="246">
        <f>SUM(J2773:J2776)</f>
        <v>0</v>
      </c>
      <c r="K2772" s="246">
        <f t="shared" si="282"/>
        <v>82000</v>
      </c>
    </row>
    <row r="2773" spans="1:11" ht="15" x14ac:dyDescent="0.2">
      <c r="A2773" s="215" t="s">
        <v>903</v>
      </c>
      <c r="B2773" s="213" t="s">
        <v>858</v>
      </c>
      <c r="C2773" s="217">
        <v>43</v>
      </c>
      <c r="D2773" s="215" t="s">
        <v>25</v>
      </c>
      <c r="E2773" s="219">
        <v>3211</v>
      </c>
      <c r="F2773" s="229" t="s">
        <v>110</v>
      </c>
      <c r="G2773" s="220"/>
      <c r="H2773" s="222">
        <v>30000</v>
      </c>
      <c r="I2773" s="222"/>
      <c r="J2773" s="222"/>
      <c r="K2773" s="222">
        <f t="shared" si="282"/>
        <v>30000</v>
      </c>
    </row>
    <row r="2774" spans="1:11" ht="30" x14ac:dyDescent="0.2">
      <c r="A2774" s="215" t="s">
        <v>903</v>
      </c>
      <c r="B2774" s="213" t="s">
        <v>858</v>
      </c>
      <c r="C2774" s="217">
        <v>43</v>
      </c>
      <c r="D2774" s="215" t="s">
        <v>25</v>
      </c>
      <c r="E2774" s="219">
        <v>3212</v>
      </c>
      <c r="F2774" s="229" t="s">
        <v>111</v>
      </c>
      <c r="G2774" s="220"/>
      <c r="H2774" s="244">
        <v>35000</v>
      </c>
      <c r="I2774" s="244"/>
      <c r="J2774" s="244"/>
      <c r="K2774" s="244">
        <f t="shared" si="282"/>
        <v>35000</v>
      </c>
    </row>
    <row r="2775" spans="1:11" ht="15" x14ac:dyDescent="0.2">
      <c r="A2775" s="215" t="s">
        <v>903</v>
      </c>
      <c r="B2775" s="213" t="s">
        <v>858</v>
      </c>
      <c r="C2775" s="217">
        <v>43</v>
      </c>
      <c r="D2775" s="215" t="s">
        <v>25</v>
      </c>
      <c r="E2775" s="219">
        <v>3213</v>
      </c>
      <c r="F2775" s="229" t="s">
        <v>112</v>
      </c>
      <c r="G2775" s="220"/>
      <c r="H2775" s="244">
        <v>15000</v>
      </c>
      <c r="I2775" s="244"/>
      <c r="J2775" s="244"/>
      <c r="K2775" s="244">
        <f t="shared" si="282"/>
        <v>15000</v>
      </c>
    </row>
    <row r="2776" spans="1:11" ht="15" x14ac:dyDescent="0.2">
      <c r="A2776" s="215" t="s">
        <v>903</v>
      </c>
      <c r="B2776" s="213" t="s">
        <v>858</v>
      </c>
      <c r="C2776" s="217">
        <v>43</v>
      </c>
      <c r="D2776" s="215" t="s">
        <v>25</v>
      </c>
      <c r="E2776" s="219">
        <v>3214</v>
      </c>
      <c r="F2776" s="229" t="s">
        <v>234</v>
      </c>
      <c r="G2776" s="220"/>
      <c r="H2776" s="244">
        <v>2000</v>
      </c>
      <c r="I2776" s="244"/>
      <c r="J2776" s="244"/>
      <c r="K2776" s="244">
        <f t="shared" si="282"/>
        <v>2000</v>
      </c>
    </row>
    <row r="2777" spans="1:11" x14ac:dyDescent="0.2">
      <c r="A2777" s="321" t="s">
        <v>903</v>
      </c>
      <c r="B2777" s="325" t="s">
        <v>858</v>
      </c>
      <c r="C2777" s="154">
        <v>43</v>
      </c>
      <c r="D2777" s="155"/>
      <c r="E2777" s="156">
        <v>322</v>
      </c>
      <c r="F2777" s="225"/>
      <c r="G2777" s="157"/>
      <c r="H2777" s="246">
        <f>SUM(H2778:H2781)</f>
        <v>123000</v>
      </c>
      <c r="I2777" s="246">
        <f>SUM(I2778:I2781)</f>
        <v>0</v>
      </c>
      <c r="J2777" s="246">
        <f>SUM(J2778:J2781)</f>
        <v>12000</v>
      </c>
      <c r="K2777" s="246">
        <f t="shared" si="282"/>
        <v>135000</v>
      </c>
    </row>
    <row r="2778" spans="1:11" ht="15" x14ac:dyDescent="0.2">
      <c r="A2778" s="215" t="s">
        <v>903</v>
      </c>
      <c r="B2778" s="213" t="s">
        <v>858</v>
      </c>
      <c r="C2778" s="217">
        <v>43</v>
      </c>
      <c r="D2778" s="215" t="s">
        <v>25</v>
      </c>
      <c r="E2778" s="219">
        <v>3221</v>
      </c>
      <c r="F2778" s="229" t="s">
        <v>146</v>
      </c>
      <c r="G2778" s="220"/>
      <c r="H2778" s="244">
        <v>35000</v>
      </c>
      <c r="I2778" s="244"/>
      <c r="J2778" s="244"/>
      <c r="K2778" s="244">
        <f t="shared" si="282"/>
        <v>35000</v>
      </c>
    </row>
    <row r="2779" spans="1:11" ht="15" x14ac:dyDescent="0.2">
      <c r="A2779" s="215" t="s">
        <v>903</v>
      </c>
      <c r="B2779" s="213" t="s">
        <v>858</v>
      </c>
      <c r="C2779" s="217">
        <v>43</v>
      </c>
      <c r="D2779" s="215" t="s">
        <v>25</v>
      </c>
      <c r="E2779" s="219">
        <v>3223</v>
      </c>
      <c r="F2779" s="229" t="s">
        <v>115</v>
      </c>
      <c r="G2779" s="220"/>
      <c r="H2779" s="244">
        <v>65000</v>
      </c>
      <c r="I2779" s="244"/>
      <c r="J2779" s="244"/>
      <c r="K2779" s="244">
        <f t="shared" si="282"/>
        <v>65000</v>
      </c>
    </row>
    <row r="2780" spans="1:11" ht="30" x14ac:dyDescent="0.2">
      <c r="A2780" s="215" t="s">
        <v>903</v>
      </c>
      <c r="B2780" s="213" t="s">
        <v>858</v>
      </c>
      <c r="C2780" s="217">
        <v>43</v>
      </c>
      <c r="D2780" s="215" t="s">
        <v>25</v>
      </c>
      <c r="E2780" s="219">
        <v>3224</v>
      </c>
      <c r="F2780" s="229" t="s">
        <v>144</v>
      </c>
      <c r="G2780" s="220"/>
      <c r="H2780" s="244">
        <v>8000</v>
      </c>
      <c r="I2780" s="244"/>
      <c r="J2780" s="244">
        <v>12000</v>
      </c>
      <c r="K2780" s="244">
        <f t="shared" si="282"/>
        <v>20000</v>
      </c>
    </row>
    <row r="2781" spans="1:11" ht="15" x14ac:dyDescent="0.2">
      <c r="A2781" s="215" t="s">
        <v>903</v>
      </c>
      <c r="B2781" s="213" t="s">
        <v>858</v>
      </c>
      <c r="C2781" s="217">
        <v>43</v>
      </c>
      <c r="D2781" s="215" t="s">
        <v>25</v>
      </c>
      <c r="E2781" s="219">
        <v>3225</v>
      </c>
      <c r="F2781" s="229" t="s">
        <v>151</v>
      </c>
      <c r="G2781" s="220"/>
      <c r="H2781" s="244">
        <v>15000</v>
      </c>
      <c r="I2781" s="244"/>
      <c r="J2781" s="244"/>
      <c r="K2781" s="244">
        <f t="shared" si="282"/>
        <v>15000</v>
      </c>
    </row>
    <row r="2782" spans="1:11" x14ac:dyDescent="0.2">
      <c r="A2782" s="321" t="s">
        <v>903</v>
      </c>
      <c r="B2782" s="325" t="s">
        <v>858</v>
      </c>
      <c r="C2782" s="154">
        <v>43</v>
      </c>
      <c r="D2782" s="155"/>
      <c r="E2782" s="156">
        <v>323</v>
      </c>
      <c r="F2782" s="225"/>
      <c r="G2782" s="157"/>
      <c r="H2782" s="246">
        <f>SUM(H2783:H2791)</f>
        <v>1025000</v>
      </c>
      <c r="I2782" s="246">
        <f>SUM(I2783:I2791)</f>
        <v>37000</v>
      </c>
      <c r="J2782" s="246">
        <f>SUM(J2783:J2791)</f>
        <v>5000</v>
      </c>
      <c r="K2782" s="246">
        <f t="shared" si="282"/>
        <v>993000</v>
      </c>
    </row>
    <row r="2783" spans="1:11" ht="15" x14ac:dyDescent="0.2">
      <c r="A2783" s="215" t="s">
        <v>903</v>
      </c>
      <c r="B2783" s="213" t="s">
        <v>858</v>
      </c>
      <c r="C2783" s="217">
        <v>43</v>
      </c>
      <c r="D2783" s="215" t="s">
        <v>25</v>
      </c>
      <c r="E2783" s="219">
        <v>3231</v>
      </c>
      <c r="F2783" s="229" t="s">
        <v>117</v>
      </c>
      <c r="G2783" s="220"/>
      <c r="H2783" s="244">
        <v>40000</v>
      </c>
      <c r="I2783" s="244"/>
      <c r="J2783" s="244"/>
      <c r="K2783" s="244">
        <f t="shared" si="282"/>
        <v>40000</v>
      </c>
    </row>
    <row r="2784" spans="1:11" ht="15" x14ac:dyDescent="0.2">
      <c r="A2784" s="215" t="s">
        <v>903</v>
      </c>
      <c r="B2784" s="213" t="s">
        <v>858</v>
      </c>
      <c r="C2784" s="217">
        <v>43</v>
      </c>
      <c r="D2784" s="215" t="s">
        <v>25</v>
      </c>
      <c r="E2784" s="219">
        <v>3232</v>
      </c>
      <c r="F2784" s="229" t="s">
        <v>118</v>
      </c>
      <c r="G2784" s="220"/>
      <c r="H2784" s="244">
        <v>30000</v>
      </c>
      <c r="I2784" s="244"/>
      <c r="J2784" s="244"/>
      <c r="K2784" s="244">
        <f t="shared" si="282"/>
        <v>30000</v>
      </c>
    </row>
    <row r="2785" spans="1:11" ht="15" x14ac:dyDescent="0.2">
      <c r="A2785" s="215" t="s">
        <v>903</v>
      </c>
      <c r="B2785" s="213" t="s">
        <v>858</v>
      </c>
      <c r="C2785" s="217">
        <v>43</v>
      </c>
      <c r="D2785" s="215" t="s">
        <v>25</v>
      </c>
      <c r="E2785" s="219">
        <v>3233</v>
      </c>
      <c r="F2785" s="229" t="s">
        <v>119</v>
      </c>
      <c r="G2785" s="343"/>
      <c r="H2785" s="244">
        <v>20000</v>
      </c>
      <c r="I2785" s="244"/>
      <c r="J2785" s="244"/>
      <c r="K2785" s="244">
        <f t="shared" si="282"/>
        <v>20000</v>
      </c>
    </row>
    <row r="2786" spans="1:11" ht="15" x14ac:dyDescent="0.2">
      <c r="A2786" s="215" t="s">
        <v>903</v>
      </c>
      <c r="B2786" s="213" t="s">
        <v>858</v>
      </c>
      <c r="C2786" s="217">
        <v>43</v>
      </c>
      <c r="D2786" s="215" t="s">
        <v>25</v>
      </c>
      <c r="E2786" s="219">
        <v>3234</v>
      </c>
      <c r="F2786" s="229" t="s">
        <v>120</v>
      </c>
      <c r="G2786" s="343"/>
      <c r="H2786" s="341">
        <v>375000</v>
      </c>
      <c r="I2786" s="341"/>
      <c r="J2786" s="341"/>
      <c r="K2786" s="341">
        <f t="shared" si="282"/>
        <v>375000</v>
      </c>
    </row>
    <row r="2787" spans="1:11" ht="15" x14ac:dyDescent="0.2">
      <c r="A2787" s="215" t="s">
        <v>903</v>
      </c>
      <c r="B2787" s="213" t="s">
        <v>858</v>
      </c>
      <c r="C2787" s="217">
        <v>43</v>
      </c>
      <c r="D2787" s="215" t="s">
        <v>25</v>
      </c>
      <c r="E2787" s="219">
        <v>3235</v>
      </c>
      <c r="F2787" s="229" t="s">
        <v>42</v>
      </c>
      <c r="G2787" s="343"/>
      <c r="H2787" s="244">
        <v>140000</v>
      </c>
      <c r="I2787" s="244"/>
      <c r="J2787" s="244"/>
      <c r="K2787" s="244">
        <f t="shared" si="282"/>
        <v>140000</v>
      </c>
    </row>
    <row r="2788" spans="1:11" ht="15" x14ac:dyDescent="0.2">
      <c r="A2788" s="215" t="s">
        <v>903</v>
      </c>
      <c r="B2788" s="213" t="s">
        <v>858</v>
      </c>
      <c r="C2788" s="217">
        <v>43</v>
      </c>
      <c r="D2788" s="215" t="s">
        <v>25</v>
      </c>
      <c r="E2788" s="219">
        <v>3236</v>
      </c>
      <c r="F2788" s="229" t="s">
        <v>121</v>
      </c>
      <c r="G2788" s="343"/>
      <c r="H2788" s="244">
        <v>0</v>
      </c>
      <c r="I2788" s="244"/>
      <c r="J2788" s="244">
        <v>5000</v>
      </c>
      <c r="K2788" s="244">
        <f t="shared" si="282"/>
        <v>5000</v>
      </c>
    </row>
    <row r="2789" spans="1:11" ht="15" x14ac:dyDescent="0.2">
      <c r="A2789" s="215" t="s">
        <v>903</v>
      </c>
      <c r="B2789" s="213" t="s">
        <v>858</v>
      </c>
      <c r="C2789" s="217">
        <v>43</v>
      </c>
      <c r="D2789" s="215" t="s">
        <v>25</v>
      </c>
      <c r="E2789" s="219">
        <v>3237</v>
      </c>
      <c r="F2789" s="229" t="s">
        <v>36</v>
      </c>
      <c r="G2789" s="343"/>
      <c r="H2789" s="244">
        <v>200000</v>
      </c>
      <c r="I2789" s="244">
        <v>20000</v>
      </c>
      <c r="J2789" s="244"/>
      <c r="K2789" s="244">
        <f t="shared" si="282"/>
        <v>180000</v>
      </c>
    </row>
    <row r="2790" spans="1:11" ht="15" x14ac:dyDescent="0.2">
      <c r="A2790" s="215" t="s">
        <v>903</v>
      </c>
      <c r="B2790" s="213" t="s">
        <v>858</v>
      </c>
      <c r="C2790" s="217">
        <v>43</v>
      </c>
      <c r="D2790" s="215" t="s">
        <v>25</v>
      </c>
      <c r="E2790" s="219">
        <v>3238</v>
      </c>
      <c r="F2790" s="229" t="s">
        <v>122</v>
      </c>
      <c r="G2790" s="343"/>
      <c r="H2790" s="244">
        <v>20000</v>
      </c>
      <c r="I2790" s="244"/>
      <c r="J2790" s="244"/>
      <c r="K2790" s="244">
        <f t="shared" si="282"/>
        <v>20000</v>
      </c>
    </row>
    <row r="2791" spans="1:11" ht="15" x14ac:dyDescent="0.2">
      <c r="A2791" s="215" t="s">
        <v>903</v>
      </c>
      <c r="B2791" s="213" t="s">
        <v>858</v>
      </c>
      <c r="C2791" s="217">
        <v>43</v>
      </c>
      <c r="D2791" s="215" t="s">
        <v>25</v>
      </c>
      <c r="E2791" s="219">
        <v>3239</v>
      </c>
      <c r="F2791" s="229" t="s">
        <v>41</v>
      </c>
      <c r="G2791" s="344"/>
      <c r="H2791" s="222">
        <v>200000</v>
      </c>
      <c r="I2791" s="222">
        <v>17000</v>
      </c>
      <c r="J2791" s="222"/>
      <c r="K2791" s="222">
        <f t="shared" si="282"/>
        <v>183000</v>
      </c>
    </row>
    <row r="2792" spans="1:11" x14ac:dyDescent="0.2">
      <c r="A2792" s="321" t="s">
        <v>903</v>
      </c>
      <c r="B2792" s="325" t="s">
        <v>858</v>
      </c>
      <c r="C2792" s="237">
        <v>43</v>
      </c>
      <c r="D2792" s="155"/>
      <c r="E2792" s="156">
        <v>324</v>
      </c>
      <c r="F2792" s="225"/>
      <c r="G2792" s="345"/>
      <c r="H2792" s="246">
        <f>SUM(H2793)</f>
        <v>10000</v>
      </c>
      <c r="I2792" s="246">
        <f>SUM(I2793)</f>
        <v>0</v>
      </c>
      <c r="J2792" s="246">
        <f>SUM(J2793)</f>
        <v>0</v>
      </c>
      <c r="K2792" s="246">
        <f t="shared" si="282"/>
        <v>10000</v>
      </c>
    </row>
    <row r="2793" spans="1:11" ht="30" x14ac:dyDescent="0.2">
      <c r="A2793" s="215" t="s">
        <v>903</v>
      </c>
      <c r="B2793" s="213" t="s">
        <v>858</v>
      </c>
      <c r="C2793" s="217">
        <v>43</v>
      </c>
      <c r="D2793" s="215" t="s">
        <v>25</v>
      </c>
      <c r="E2793" s="219">
        <v>3241</v>
      </c>
      <c r="F2793" s="229" t="s">
        <v>238</v>
      </c>
      <c r="G2793" s="343"/>
      <c r="H2793" s="244">
        <v>10000</v>
      </c>
      <c r="I2793" s="244"/>
      <c r="J2793" s="244"/>
      <c r="K2793" s="244">
        <f t="shared" si="282"/>
        <v>10000</v>
      </c>
    </row>
    <row r="2794" spans="1:11" x14ac:dyDescent="0.2">
      <c r="A2794" s="321" t="s">
        <v>903</v>
      </c>
      <c r="B2794" s="325" t="s">
        <v>858</v>
      </c>
      <c r="C2794" s="237">
        <v>43</v>
      </c>
      <c r="D2794" s="155"/>
      <c r="E2794" s="156">
        <v>329</v>
      </c>
      <c r="F2794" s="225"/>
      <c r="G2794" s="345"/>
      <c r="H2794" s="246">
        <f>SUM(H2795:H2800)</f>
        <v>467000</v>
      </c>
      <c r="I2794" s="246">
        <f>SUM(I2795:I2800)</f>
        <v>0</v>
      </c>
      <c r="J2794" s="246">
        <f>SUM(J2795:J2800)</f>
        <v>0</v>
      </c>
      <c r="K2794" s="246">
        <f t="shared" si="282"/>
        <v>467000</v>
      </c>
    </row>
    <row r="2795" spans="1:11" ht="30" x14ac:dyDescent="0.2">
      <c r="A2795" s="215" t="s">
        <v>903</v>
      </c>
      <c r="B2795" s="213" t="s">
        <v>858</v>
      </c>
      <c r="C2795" s="217">
        <v>43</v>
      </c>
      <c r="D2795" s="215" t="s">
        <v>25</v>
      </c>
      <c r="E2795" s="219">
        <v>3291</v>
      </c>
      <c r="F2795" s="229" t="s">
        <v>152</v>
      </c>
      <c r="G2795" s="343"/>
      <c r="H2795" s="244">
        <v>300000</v>
      </c>
      <c r="I2795" s="244"/>
      <c r="J2795" s="244"/>
      <c r="K2795" s="244">
        <f t="shared" si="282"/>
        <v>300000</v>
      </c>
    </row>
    <row r="2796" spans="1:11" ht="15" x14ac:dyDescent="0.2">
      <c r="A2796" s="215" t="s">
        <v>903</v>
      </c>
      <c r="B2796" s="213" t="s">
        <v>858</v>
      </c>
      <c r="C2796" s="217">
        <v>43</v>
      </c>
      <c r="D2796" s="215" t="s">
        <v>25</v>
      </c>
      <c r="E2796" s="219">
        <v>3292</v>
      </c>
      <c r="F2796" s="229" t="s">
        <v>123</v>
      </c>
      <c r="G2796" s="343"/>
      <c r="H2796" s="244">
        <v>15000</v>
      </c>
      <c r="I2796" s="244"/>
      <c r="J2796" s="244"/>
      <c r="K2796" s="244">
        <f t="shared" si="282"/>
        <v>15000</v>
      </c>
    </row>
    <row r="2797" spans="1:11" ht="15" x14ac:dyDescent="0.2">
      <c r="A2797" s="215" t="s">
        <v>903</v>
      </c>
      <c r="B2797" s="213" t="s">
        <v>858</v>
      </c>
      <c r="C2797" s="217">
        <v>43</v>
      </c>
      <c r="D2797" s="215" t="s">
        <v>25</v>
      </c>
      <c r="E2797" s="219">
        <v>3293</v>
      </c>
      <c r="F2797" s="229" t="s">
        <v>124</v>
      </c>
      <c r="G2797" s="343"/>
      <c r="H2797" s="244">
        <v>40000</v>
      </c>
      <c r="I2797" s="244"/>
      <c r="J2797" s="244"/>
      <c r="K2797" s="244">
        <f t="shared" si="282"/>
        <v>40000</v>
      </c>
    </row>
    <row r="2798" spans="1:11" ht="15" x14ac:dyDescent="0.2">
      <c r="A2798" s="215" t="s">
        <v>903</v>
      </c>
      <c r="B2798" s="213" t="s">
        <v>858</v>
      </c>
      <c r="C2798" s="217">
        <v>43</v>
      </c>
      <c r="D2798" s="215" t="s">
        <v>25</v>
      </c>
      <c r="E2798" s="219">
        <v>3294</v>
      </c>
      <c r="F2798" s="229" t="s">
        <v>611</v>
      </c>
      <c r="G2798" s="343"/>
      <c r="H2798" s="244">
        <v>90000</v>
      </c>
      <c r="I2798" s="244"/>
      <c r="J2798" s="244"/>
      <c r="K2798" s="244">
        <f t="shared" si="282"/>
        <v>90000</v>
      </c>
    </row>
    <row r="2799" spans="1:11" ht="15" x14ac:dyDescent="0.2">
      <c r="A2799" s="215" t="s">
        <v>903</v>
      </c>
      <c r="B2799" s="213" t="s">
        <v>858</v>
      </c>
      <c r="C2799" s="217">
        <v>43</v>
      </c>
      <c r="D2799" s="215" t="s">
        <v>25</v>
      </c>
      <c r="E2799" s="219">
        <v>3295</v>
      </c>
      <c r="F2799" s="229" t="s">
        <v>237</v>
      </c>
      <c r="G2799" s="344"/>
      <c r="H2799" s="244">
        <v>2000</v>
      </c>
      <c r="I2799" s="244"/>
      <c r="J2799" s="244"/>
      <c r="K2799" s="244">
        <f t="shared" si="282"/>
        <v>2000</v>
      </c>
    </row>
    <row r="2800" spans="1:11" ht="15" x14ac:dyDescent="0.2">
      <c r="A2800" s="215" t="s">
        <v>903</v>
      </c>
      <c r="B2800" s="213" t="s">
        <v>858</v>
      </c>
      <c r="C2800" s="217">
        <v>43</v>
      </c>
      <c r="D2800" s="215" t="s">
        <v>25</v>
      </c>
      <c r="E2800" s="219">
        <v>3299</v>
      </c>
      <c r="F2800" s="229" t="s">
        <v>125</v>
      </c>
      <c r="G2800" s="220"/>
      <c r="H2800" s="244">
        <v>20000</v>
      </c>
      <c r="I2800" s="244"/>
      <c r="J2800" s="244"/>
      <c r="K2800" s="244">
        <f t="shared" si="282"/>
        <v>20000</v>
      </c>
    </row>
    <row r="2801" spans="1:11" x14ac:dyDescent="0.2">
      <c r="A2801" s="353" t="s">
        <v>903</v>
      </c>
      <c r="B2801" s="299" t="s">
        <v>858</v>
      </c>
      <c r="C2801" s="282">
        <v>43</v>
      </c>
      <c r="D2801" s="282"/>
      <c r="E2801" s="283">
        <v>34</v>
      </c>
      <c r="F2801" s="284"/>
      <c r="G2801" s="285"/>
      <c r="H2801" s="286">
        <f>H2802</f>
        <v>37000</v>
      </c>
      <c r="I2801" s="286">
        <f>I2802</f>
        <v>0</v>
      </c>
      <c r="J2801" s="286">
        <f>J2802</f>
        <v>0</v>
      </c>
      <c r="K2801" s="286">
        <f t="shared" si="282"/>
        <v>37000</v>
      </c>
    </row>
    <row r="2802" spans="1:11" x14ac:dyDescent="0.2">
      <c r="A2802" s="321" t="s">
        <v>903</v>
      </c>
      <c r="B2802" s="325" t="s">
        <v>858</v>
      </c>
      <c r="C2802" s="237">
        <v>43</v>
      </c>
      <c r="D2802" s="155"/>
      <c r="E2802" s="156">
        <v>343</v>
      </c>
      <c r="F2802" s="225"/>
      <c r="G2802" s="157"/>
      <c r="H2802" s="246">
        <f>SUM(H2803:H2806)</f>
        <v>37000</v>
      </c>
      <c r="I2802" s="246">
        <f>SUM(I2803:I2806)</f>
        <v>0</v>
      </c>
      <c r="J2802" s="246">
        <f>SUM(J2803:J2806)</f>
        <v>0</v>
      </c>
      <c r="K2802" s="246">
        <f t="shared" si="282"/>
        <v>37000</v>
      </c>
    </row>
    <row r="2803" spans="1:11" ht="15" x14ac:dyDescent="0.2">
      <c r="A2803" s="215" t="s">
        <v>903</v>
      </c>
      <c r="B2803" s="213" t="s">
        <v>858</v>
      </c>
      <c r="C2803" s="217">
        <v>43</v>
      </c>
      <c r="D2803" s="215" t="s">
        <v>25</v>
      </c>
      <c r="E2803" s="219">
        <v>3431</v>
      </c>
      <c r="F2803" s="229" t="s">
        <v>153</v>
      </c>
      <c r="G2803" s="220"/>
      <c r="H2803" s="244">
        <v>5000</v>
      </c>
      <c r="I2803" s="244"/>
      <c r="J2803" s="244"/>
      <c r="K2803" s="244">
        <f t="shared" si="282"/>
        <v>5000</v>
      </c>
    </row>
    <row r="2804" spans="1:11" ht="30" x14ac:dyDescent="0.2">
      <c r="A2804" s="215" t="s">
        <v>903</v>
      </c>
      <c r="B2804" s="213" t="s">
        <v>858</v>
      </c>
      <c r="C2804" s="217">
        <v>43</v>
      </c>
      <c r="D2804" s="215" t="s">
        <v>25</v>
      </c>
      <c r="E2804" s="219">
        <v>3432</v>
      </c>
      <c r="F2804" s="229" t="s">
        <v>639</v>
      </c>
      <c r="G2804" s="220"/>
      <c r="H2804" s="244">
        <v>30000</v>
      </c>
      <c r="I2804" s="244"/>
      <c r="J2804" s="244"/>
      <c r="K2804" s="244">
        <f t="shared" si="282"/>
        <v>30000</v>
      </c>
    </row>
    <row r="2805" spans="1:11" ht="15" x14ac:dyDescent="0.2">
      <c r="A2805" s="215" t="s">
        <v>903</v>
      </c>
      <c r="B2805" s="213" t="s">
        <v>858</v>
      </c>
      <c r="C2805" s="217">
        <v>43</v>
      </c>
      <c r="D2805" s="215" t="s">
        <v>25</v>
      </c>
      <c r="E2805" s="219">
        <v>3433</v>
      </c>
      <c r="F2805" s="229" t="s">
        <v>126</v>
      </c>
      <c r="G2805" s="220"/>
      <c r="H2805" s="244">
        <v>1000</v>
      </c>
      <c r="I2805" s="244"/>
      <c r="J2805" s="244"/>
      <c r="K2805" s="244">
        <f t="shared" si="282"/>
        <v>1000</v>
      </c>
    </row>
    <row r="2806" spans="1:11" ht="15" x14ac:dyDescent="0.2">
      <c r="A2806" s="215" t="s">
        <v>903</v>
      </c>
      <c r="B2806" s="213" t="s">
        <v>858</v>
      </c>
      <c r="C2806" s="217">
        <v>43</v>
      </c>
      <c r="D2806" s="215" t="s">
        <v>25</v>
      </c>
      <c r="E2806" s="219">
        <v>3434</v>
      </c>
      <c r="F2806" s="229" t="s">
        <v>127</v>
      </c>
      <c r="G2806" s="220"/>
      <c r="H2806" s="244">
        <v>1000</v>
      </c>
      <c r="I2806" s="244"/>
      <c r="J2806" s="244"/>
      <c r="K2806" s="244">
        <f t="shared" si="282"/>
        <v>1000</v>
      </c>
    </row>
    <row r="2807" spans="1:11" ht="67.5" x14ac:dyDescent="0.2">
      <c r="A2807" s="354" t="s">
        <v>903</v>
      </c>
      <c r="B2807" s="293" t="s">
        <v>859</v>
      </c>
      <c r="C2807" s="293"/>
      <c r="D2807" s="293"/>
      <c r="E2807" s="294"/>
      <c r="F2807" s="296" t="s">
        <v>762</v>
      </c>
      <c r="G2807" s="297" t="s">
        <v>683</v>
      </c>
      <c r="H2807" s="298">
        <f>H2808+H2811+H2814+H2822</f>
        <v>85000</v>
      </c>
      <c r="I2807" s="298">
        <f>I2808+I2811+I2814+I2822</f>
        <v>10000</v>
      </c>
      <c r="J2807" s="298">
        <f>J2808+J2811+J2814+J2822</f>
        <v>30000</v>
      </c>
      <c r="K2807" s="298">
        <f t="shared" si="282"/>
        <v>105000</v>
      </c>
    </row>
    <row r="2808" spans="1:11" x14ac:dyDescent="0.2">
      <c r="A2808" s="331" t="s">
        <v>903</v>
      </c>
      <c r="B2808" s="329" t="s">
        <v>859</v>
      </c>
      <c r="C2808" s="282">
        <v>43</v>
      </c>
      <c r="D2808" s="329"/>
      <c r="E2808" s="283">
        <v>32</v>
      </c>
      <c r="F2808" s="284"/>
      <c r="G2808" s="284"/>
      <c r="H2808" s="314">
        <f t="shared" ref="H2808:J2809" si="283">H2809</f>
        <v>50000</v>
      </c>
      <c r="I2808" s="314">
        <f t="shared" si="283"/>
        <v>10000</v>
      </c>
      <c r="J2808" s="314">
        <f t="shared" si="283"/>
        <v>0</v>
      </c>
      <c r="K2808" s="314">
        <f t="shared" si="282"/>
        <v>40000</v>
      </c>
    </row>
    <row r="2809" spans="1:11" x14ac:dyDescent="0.2">
      <c r="A2809" s="321" t="s">
        <v>903</v>
      </c>
      <c r="B2809" s="325" t="s">
        <v>859</v>
      </c>
      <c r="C2809" s="326">
        <v>43</v>
      </c>
      <c r="D2809" s="321"/>
      <c r="E2809" s="187">
        <v>323</v>
      </c>
      <c r="F2809" s="230"/>
      <c r="G2809" s="327"/>
      <c r="H2809" s="200">
        <f t="shared" si="283"/>
        <v>50000</v>
      </c>
      <c r="I2809" s="200">
        <f t="shared" si="283"/>
        <v>10000</v>
      </c>
      <c r="J2809" s="200">
        <f t="shared" si="283"/>
        <v>0</v>
      </c>
      <c r="K2809" s="200">
        <f t="shared" si="282"/>
        <v>40000</v>
      </c>
    </row>
    <row r="2810" spans="1:11" ht="15" x14ac:dyDescent="0.2">
      <c r="A2810" s="215" t="s">
        <v>903</v>
      </c>
      <c r="B2810" s="213" t="s">
        <v>859</v>
      </c>
      <c r="C2810" s="217">
        <v>43</v>
      </c>
      <c r="D2810" s="215" t="s">
        <v>25</v>
      </c>
      <c r="E2810" s="219">
        <v>3232</v>
      </c>
      <c r="F2810" s="229" t="s">
        <v>118</v>
      </c>
      <c r="G2810" s="220"/>
      <c r="H2810" s="244">
        <v>50000</v>
      </c>
      <c r="I2810" s="244">
        <v>10000</v>
      </c>
      <c r="J2810" s="244"/>
      <c r="K2810" s="244">
        <f t="shared" si="282"/>
        <v>40000</v>
      </c>
    </row>
    <row r="2811" spans="1:11" x14ac:dyDescent="0.2">
      <c r="A2811" s="353" t="s">
        <v>903</v>
      </c>
      <c r="B2811" s="299" t="s">
        <v>859</v>
      </c>
      <c r="C2811" s="282">
        <v>43</v>
      </c>
      <c r="D2811" s="282"/>
      <c r="E2811" s="283">
        <v>41</v>
      </c>
      <c r="F2811" s="284"/>
      <c r="G2811" s="285"/>
      <c r="H2811" s="286">
        <f t="shared" ref="H2811:J2812" si="284">H2812</f>
        <v>1000</v>
      </c>
      <c r="I2811" s="286">
        <f t="shared" si="284"/>
        <v>0</v>
      </c>
      <c r="J2811" s="286">
        <f t="shared" si="284"/>
        <v>0</v>
      </c>
      <c r="K2811" s="286">
        <f t="shared" si="282"/>
        <v>1000</v>
      </c>
    </row>
    <row r="2812" spans="1:11" x14ac:dyDescent="0.2">
      <c r="A2812" s="321" t="s">
        <v>903</v>
      </c>
      <c r="B2812" s="325" t="s">
        <v>859</v>
      </c>
      <c r="C2812" s="154">
        <v>43</v>
      </c>
      <c r="D2812" s="155"/>
      <c r="E2812" s="156">
        <v>412</v>
      </c>
      <c r="F2812" s="225"/>
      <c r="G2812" s="157"/>
      <c r="H2812" s="246">
        <f t="shared" si="284"/>
        <v>1000</v>
      </c>
      <c r="I2812" s="246">
        <f t="shared" si="284"/>
        <v>0</v>
      </c>
      <c r="J2812" s="246">
        <f t="shared" si="284"/>
        <v>0</v>
      </c>
      <c r="K2812" s="246">
        <f t="shared" si="282"/>
        <v>1000</v>
      </c>
    </row>
    <row r="2813" spans="1:11" ht="15" x14ac:dyDescent="0.2">
      <c r="A2813" s="215" t="s">
        <v>903</v>
      </c>
      <c r="B2813" s="213" t="s">
        <v>859</v>
      </c>
      <c r="C2813" s="217">
        <v>43</v>
      </c>
      <c r="D2813" s="215" t="s">
        <v>25</v>
      </c>
      <c r="E2813" s="219">
        <v>4123</v>
      </c>
      <c r="F2813" s="229" t="s">
        <v>133</v>
      </c>
      <c r="G2813" s="220"/>
      <c r="H2813" s="244">
        <v>1000</v>
      </c>
      <c r="I2813" s="244"/>
      <c r="J2813" s="244"/>
      <c r="K2813" s="244">
        <f t="shared" si="282"/>
        <v>1000</v>
      </c>
    </row>
    <row r="2814" spans="1:11" x14ac:dyDescent="0.2">
      <c r="A2814" s="353" t="s">
        <v>903</v>
      </c>
      <c r="B2814" s="299" t="s">
        <v>859</v>
      </c>
      <c r="C2814" s="282">
        <v>43</v>
      </c>
      <c r="D2814" s="282"/>
      <c r="E2814" s="283">
        <v>42</v>
      </c>
      <c r="F2814" s="284"/>
      <c r="G2814" s="285"/>
      <c r="H2814" s="286">
        <f>H2815+H2819</f>
        <v>18000</v>
      </c>
      <c r="I2814" s="286">
        <f>I2815+I2819</f>
        <v>0</v>
      </c>
      <c r="J2814" s="286">
        <f>J2815+J2819</f>
        <v>30000</v>
      </c>
      <c r="K2814" s="286">
        <f t="shared" si="282"/>
        <v>48000</v>
      </c>
    </row>
    <row r="2815" spans="1:11" x14ac:dyDescent="0.2">
      <c r="A2815" s="321" t="s">
        <v>903</v>
      </c>
      <c r="B2815" s="325" t="s">
        <v>859</v>
      </c>
      <c r="C2815" s="154">
        <v>43</v>
      </c>
      <c r="D2815" s="155"/>
      <c r="E2815" s="156">
        <v>422</v>
      </c>
      <c r="F2815" s="225"/>
      <c r="G2815" s="157"/>
      <c r="H2815" s="242">
        <f>SUM(H2816:H2818)</f>
        <v>12000</v>
      </c>
      <c r="I2815" s="242">
        <f>SUM(I2816:I2818)</f>
        <v>0</v>
      </c>
      <c r="J2815" s="242">
        <f>SUM(J2816:J2818)</f>
        <v>30000</v>
      </c>
      <c r="K2815" s="242">
        <f t="shared" si="282"/>
        <v>42000</v>
      </c>
    </row>
    <row r="2816" spans="1:11" ht="15" x14ac:dyDescent="0.2">
      <c r="A2816" s="215" t="s">
        <v>903</v>
      </c>
      <c r="B2816" s="213" t="s">
        <v>859</v>
      </c>
      <c r="C2816" s="217">
        <v>43</v>
      </c>
      <c r="D2816" s="215" t="s">
        <v>25</v>
      </c>
      <c r="E2816" s="219">
        <v>4221</v>
      </c>
      <c r="F2816" s="229" t="s">
        <v>129</v>
      </c>
      <c r="G2816" s="220"/>
      <c r="H2816" s="244">
        <v>1000</v>
      </c>
      <c r="I2816" s="244"/>
      <c r="J2816" s="244">
        <v>20000</v>
      </c>
      <c r="K2816" s="244">
        <f t="shared" si="282"/>
        <v>21000</v>
      </c>
    </row>
    <row r="2817" spans="1:11" ht="15" x14ac:dyDescent="0.2">
      <c r="A2817" s="215" t="s">
        <v>903</v>
      </c>
      <c r="B2817" s="213" t="s">
        <v>859</v>
      </c>
      <c r="C2817" s="217">
        <v>43</v>
      </c>
      <c r="D2817" s="215" t="s">
        <v>25</v>
      </c>
      <c r="E2817" s="219">
        <v>4222</v>
      </c>
      <c r="F2817" s="229" t="s">
        <v>130</v>
      </c>
      <c r="G2817" s="220"/>
      <c r="H2817" s="244">
        <v>10000</v>
      </c>
      <c r="I2817" s="244"/>
      <c r="J2817" s="244"/>
      <c r="K2817" s="244">
        <f t="shared" si="282"/>
        <v>10000</v>
      </c>
    </row>
    <row r="2818" spans="1:11" ht="15" x14ac:dyDescent="0.2">
      <c r="A2818" s="215" t="s">
        <v>903</v>
      </c>
      <c r="B2818" s="213" t="s">
        <v>859</v>
      </c>
      <c r="C2818" s="217">
        <v>43</v>
      </c>
      <c r="D2818" s="215" t="s">
        <v>25</v>
      </c>
      <c r="E2818" s="219">
        <v>4223</v>
      </c>
      <c r="F2818" s="229" t="s">
        <v>131</v>
      </c>
      <c r="G2818" s="220"/>
      <c r="H2818" s="244">
        <v>1000</v>
      </c>
      <c r="I2818" s="244"/>
      <c r="J2818" s="244">
        <v>10000</v>
      </c>
      <c r="K2818" s="244">
        <f t="shared" si="282"/>
        <v>11000</v>
      </c>
    </row>
    <row r="2819" spans="1:11" x14ac:dyDescent="0.2">
      <c r="A2819" s="321" t="s">
        <v>903</v>
      </c>
      <c r="B2819" s="325" t="s">
        <v>859</v>
      </c>
      <c r="C2819" s="154">
        <v>43</v>
      </c>
      <c r="D2819" s="155"/>
      <c r="E2819" s="156">
        <v>426</v>
      </c>
      <c r="F2819" s="225"/>
      <c r="G2819" s="157"/>
      <c r="H2819" s="242">
        <f>H2821+H2820</f>
        <v>6000</v>
      </c>
      <c r="I2819" s="242">
        <f>I2821+I2820</f>
        <v>0</v>
      </c>
      <c r="J2819" s="242">
        <f>J2821+J2820</f>
        <v>0</v>
      </c>
      <c r="K2819" s="242">
        <f t="shared" si="282"/>
        <v>6000</v>
      </c>
    </row>
    <row r="2820" spans="1:11" ht="15" x14ac:dyDescent="0.2">
      <c r="A2820" s="215" t="s">
        <v>903</v>
      </c>
      <c r="B2820" s="213" t="s">
        <v>859</v>
      </c>
      <c r="C2820" s="217">
        <v>43</v>
      </c>
      <c r="D2820" s="215" t="s">
        <v>25</v>
      </c>
      <c r="E2820" s="219">
        <v>4262</v>
      </c>
      <c r="F2820" s="229" t="s">
        <v>135</v>
      </c>
      <c r="G2820" s="220"/>
      <c r="H2820" s="244">
        <v>5000</v>
      </c>
      <c r="I2820" s="244"/>
      <c r="J2820" s="244"/>
      <c r="K2820" s="244">
        <f t="shared" si="282"/>
        <v>5000</v>
      </c>
    </row>
    <row r="2821" spans="1:11" ht="15" x14ac:dyDescent="0.2">
      <c r="A2821" s="215" t="s">
        <v>903</v>
      </c>
      <c r="B2821" s="213" t="s">
        <v>859</v>
      </c>
      <c r="C2821" s="217">
        <v>43</v>
      </c>
      <c r="D2821" s="215" t="s">
        <v>25</v>
      </c>
      <c r="E2821" s="219">
        <v>4264</v>
      </c>
      <c r="F2821" s="229" t="s">
        <v>781</v>
      </c>
      <c r="G2821" s="220"/>
      <c r="H2821" s="244">
        <v>1000</v>
      </c>
      <c r="I2821" s="244"/>
      <c r="J2821" s="244"/>
      <c r="K2821" s="244">
        <f t="shared" si="282"/>
        <v>1000</v>
      </c>
    </row>
    <row r="2822" spans="1:11" x14ac:dyDescent="0.2">
      <c r="A2822" s="353" t="s">
        <v>903</v>
      </c>
      <c r="B2822" s="299" t="s">
        <v>859</v>
      </c>
      <c r="C2822" s="282">
        <v>43</v>
      </c>
      <c r="D2822" s="282"/>
      <c r="E2822" s="283">
        <v>45</v>
      </c>
      <c r="F2822" s="284"/>
      <c r="G2822" s="285"/>
      <c r="H2822" s="286">
        <f>H2823+H2825+H2827+H2829</f>
        <v>16000</v>
      </c>
      <c r="I2822" s="286">
        <f>I2823+I2825+I2827+I2829</f>
        <v>0</v>
      </c>
      <c r="J2822" s="286">
        <f>J2823+J2825+J2827+J2829</f>
        <v>0</v>
      </c>
      <c r="K2822" s="286">
        <f t="shared" si="282"/>
        <v>16000</v>
      </c>
    </row>
    <row r="2823" spans="1:11" x14ac:dyDescent="0.2">
      <c r="A2823" s="321" t="s">
        <v>903</v>
      </c>
      <c r="B2823" s="325" t="s">
        <v>859</v>
      </c>
      <c r="C2823" s="154">
        <v>43</v>
      </c>
      <c r="D2823" s="155"/>
      <c r="E2823" s="156">
        <v>451</v>
      </c>
      <c r="F2823" s="225"/>
      <c r="G2823" s="157"/>
      <c r="H2823" s="242">
        <f>H2824</f>
        <v>5000</v>
      </c>
      <c r="I2823" s="242">
        <f>I2824</f>
        <v>0</v>
      </c>
      <c r="J2823" s="242">
        <f>J2824</f>
        <v>0</v>
      </c>
      <c r="K2823" s="242">
        <f t="shared" si="282"/>
        <v>5000</v>
      </c>
    </row>
    <row r="2824" spans="1:11" ht="15" x14ac:dyDescent="0.2">
      <c r="A2824" s="215" t="s">
        <v>903</v>
      </c>
      <c r="B2824" s="213" t="s">
        <v>859</v>
      </c>
      <c r="C2824" s="161">
        <v>43</v>
      </c>
      <c r="D2824" s="215" t="s">
        <v>25</v>
      </c>
      <c r="E2824" s="163">
        <v>4511</v>
      </c>
      <c r="F2824" s="226" t="s">
        <v>136</v>
      </c>
      <c r="G2824" s="164"/>
      <c r="H2824" s="244">
        <v>5000</v>
      </c>
      <c r="I2824" s="244"/>
      <c r="J2824" s="244"/>
      <c r="K2824" s="244">
        <f t="shared" si="282"/>
        <v>5000</v>
      </c>
    </row>
    <row r="2825" spans="1:11" x14ac:dyDescent="0.2">
      <c r="A2825" s="321" t="s">
        <v>903</v>
      </c>
      <c r="B2825" s="325" t="s">
        <v>859</v>
      </c>
      <c r="C2825" s="154">
        <v>43</v>
      </c>
      <c r="D2825" s="155"/>
      <c r="E2825" s="156">
        <v>452</v>
      </c>
      <c r="F2825" s="225"/>
      <c r="G2825" s="157"/>
      <c r="H2825" s="242">
        <f>H2826</f>
        <v>5000</v>
      </c>
      <c r="I2825" s="242">
        <f>I2826</f>
        <v>0</v>
      </c>
      <c r="J2825" s="242">
        <f>J2826</f>
        <v>0</v>
      </c>
      <c r="K2825" s="242">
        <f t="shared" si="282"/>
        <v>5000</v>
      </c>
    </row>
    <row r="2826" spans="1:11" ht="15" x14ac:dyDescent="0.2">
      <c r="A2826" s="215" t="s">
        <v>903</v>
      </c>
      <c r="B2826" s="213" t="s">
        <v>859</v>
      </c>
      <c r="C2826" s="161">
        <v>43</v>
      </c>
      <c r="D2826" s="215" t="s">
        <v>25</v>
      </c>
      <c r="E2826" s="163">
        <v>4521</v>
      </c>
      <c r="F2826" s="226" t="s">
        <v>811</v>
      </c>
      <c r="G2826" s="164"/>
      <c r="H2826" s="244">
        <v>5000</v>
      </c>
      <c r="I2826" s="244"/>
      <c r="J2826" s="244"/>
      <c r="K2826" s="244">
        <f t="shared" si="282"/>
        <v>5000</v>
      </c>
    </row>
    <row r="2827" spans="1:11" x14ac:dyDescent="0.2">
      <c r="A2827" s="321" t="s">
        <v>903</v>
      </c>
      <c r="B2827" s="325" t="s">
        <v>859</v>
      </c>
      <c r="C2827" s="154">
        <v>43</v>
      </c>
      <c r="D2827" s="155"/>
      <c r="E2827" s="156">
        <v>453</v>
      </c>
      <c r="F2827" s="225"/>
      <c r="G2827" s="157"/>
      <c r="H2827" s="242">
        <f>H2828</f>
        <v>5000</v>
      </c>
      <c r="I2827" s="242">
        <f>I2828</f>
        <v>0</v>
      </c>
      <c r="J2827" s="242">
        <f>J2828</f>
        <v>0</v>
      </c>
      <c r="K2827" s="242">
        <f t="shared" ref="K2827:K2890" si="285">H2827-I2827+J2827</f>
        <v>5000</v>
      </c>
    </row>
    <row r="2828" spans="1:11" ht="15" x14ac:dyDescent="0.2">
      <c r="A2828" s="215" t="s">
        <v>903</v>
      </c>
      <c r="B2828" s="213" t="s">
        <v>859</v>
      </c>
      <c r="C2828" s="161">
        <v>43</v>
      </c>
      <c r="D2828" s="215" t="s">
        <v>25</v>
      </c>
      <c r="E2828" s="163">
        <v>4531</v>
      </c>
      <c r="F2828" s="226" t="s">
        <v>145</v>
      </c>
      <c r="G2828" s="164"/>
      <c r="H2828" s="244">
        <v>5000</v>
      </c>
      <c r="I2828" s="244"/>
      <c r="J2828" s="244"/>
      <c r="K2828" s="244">
        <f t="shared" si="285"/>
        <v>5000</v>
      </c>
    </row>
    <row r="2829" spans="1:11" x14ac:dyDescent="0.2">
      <c r="A2829" s="321" t="s">
        <v>903</v>
      </c>
      <c r="B2829" s="325" t="s">
        <v>859</v>
      </c>
      <c r="C2829" s="154">
        <v>43</v>
      </c>
      <c r="D2829" s="155"/>
      <c r="E2829" s="156">
        <v>454</v>
      </c>
      <c r="F2829" s="225"/>
      <c r="G2829" s="157"/>
      <c r="H2829" s="242">
        <f>H2830</f>
        <v>1000</v>
      </c>
      <c r="I2829" s="242">
        <f>I2830</f>
        <v>0</v>
      </c>
      <c r="J2829" s="242">
        <f>J2830</f>
        <v>0</v>
      </c>
      <c r="K2829" s="242">
        <f t="shared" si="285"/>
        <v>1000</v>
      </c>
    </row>
    <row r="2830" spans="1:11" ht="30" x14ac:dyDescent="0.2">
      <c r="A2830" s="215" t="s">
        <v>903</v>
      </c>
      <c r="B2830" s="213" t="s">
        <v>859</v>
      </c>
      <c r="C2830" s="161">
        <v>43</v>
      </c>
      <c r="D2830" s="215" t="s">
        <v>25</v>
      </c>
      <c r="E2830" s="163">
        <v>4541</v>
      </c>
      <c r="F2830" s="226" t="s">
        <v>782</v>
      </c>
      <c r="G2830" s="164"/>
      <c r="H2830" s="244">
        <v>1000</v>
      </c>
      <c r="I2830" s="244"/>
      <c r="J2830" s="244"/>
      <c r="K2830" s="244">
        <f t="shared" si="285"/>
        <v>1000</v>
      </c>
    </row>
    <row r="2831" spans="1:11" ht="67.5" x14ac:dyDescent="0.2">
      <c r="A2831" s="354" t="s">
        <v>903</v>
      </c>
      <c r="B2831" s="293" t="s">
        <v>273</v>
      </c>
      <c r="C2831" s="293"/>
      <c r="D2831" s="293"/>
      <c r="E2831" s="294"/>
      <c r="F2831" s="296" t="s">
        <v>831</v>
      </c>
      <c r="G2831" s="297" t="s">
        <v>683</v>
      </c>
      <c r="H2831" s="298">
        <f>H2832+H2835</f>
        <v>6100000</v>
      </c>
      <c r="I2831" s="298">
        <f t="shared" ref="I2831:J2831" si="286">I2832+I2835</f>
        <v>0</v>
      </c>
      <c r="J2831" s="298">
        <f t="shared" si="286"/>
        <v>0</v>
      </c>
      <c r="K2831" s="298">
        <f t="shared" si="285"/>
        <v>6100000</v>
      </c>
    </row>
    <row r="2832" spans="1:11" x14ac:dyDescent="0.2">
      <c r="A2832" s="353" t="s">
        <v>903</v>
      </c>
      <c r="B2832" s="299" t="s">
        <v>273</v>
      </c>
      <c r="C2832" s="282">
        <v>11</v>
      </c>
      <c r="D2832" s="282"/>
      <c r="E2832" s="283">
        <v>34</v>
      </c>
      <c r="F2832" s="284"/>
      <c r="G2832" s="285"/>
      <c r="H2832" s="286">
        <f t="shared" ref="H2832:J2833" si="287">H2833</f>
        <v>250000</v>
      </c>
      <c r="I2832" s="286">
        <f t="shared" si="287"/>
        <v>0</v>
      </c>
      <c r="J2832" s="286">
        <f t="shared" si="287"/>
        <v>0</v>
      </c>
      <c r="K2832" s="286">
        <f t="shared" si="285"/>
        <v>250000</v>
      </c>
    </row>
    <row r="2833" spans="1:11" x14ac:dyDescent="0.2">
      <c r="A2833" s="321" t="s">
        <v>903</v>
      </c>
      <c r="B2833" s="325" t="s">
        <v>273</v>
      </c>
      <c r="C2833" s="154">
        <v>11</v>
      </c>
      <c r="D2833" s="155"/>
      <c r="E2833" s="156">
        <v>342</v>
      </c>
      <c r="F2833" s="225"/>
      <c r="G2833" s="157"/>
      <c r="H2833" s="246">
        <f t="shared" si="287"/>
        <v>250000</v>
      </c>
      <c r="I2833" s="246">
        <f t="shared" si="287"/>
        <v>0</v>
      </c>
      <c r="J2833" s="246">
        <f t="shared" si="287"/>
        <v>0</v>
      </c>
      <c r="K2833" s="246">
        <f t="shared" si="285"/>
        <v>250000</v>
      </c>
    </row>
    <row r="2834" spans="1:11" ht="45" x14ac:dyDescent="0.2">
      <c r="A2834" s="215" t="s">
        <v>903</v>
      </c>
      <c r="B2834" s="213" t="str">
        <f>B2833</f>
        <v>A810019</v>
      </c>
      <c r="C2834" s="217">
        <v>11</v>
      </c>
      <c r="D2834" s="215" t="s">
        <v>25</v>
      </c>
      <c r="E2834" s="219">
        <v>3421</v>
      </c>
      <c r="F2834" s="229" t="s">
        <v>769</v>
      </c>
      <c r="G2834" s="220"/>
      <c r="H2834" s="244">
        <v>250000</v>
      </c>
      <c r="I2834" s="244"/>
      <c r="J2834" s="244"/>
      <c r="K2834" s="244">
        <f t="shared" si="285"/>
        <v>250000</v>
      </c>
    </row>
    <row r="2835" spans="1:11" x14ac:dyDescent="0.2">
      <c r="A2835" s="353" t="s">
        <v>903</v>
      </c>
      <c r="B2835" s="299" t="s">
        <v>273</v>
      </c>
      <c r="C2835" s="282">
        <v>11</v>
      </c>
      <c r="D2835" s="282"/>
      <c r="E2835" s="283">
        <v>54</v>
      </c>
      <c r="F2835" s="284"/>
      <c r="G2835" s="285"/>
      <c r="H2835" s="286">
        <f t="shared" ref="H2835:J2836" si="288">H2836</f>
        <v>5850000</v>
      </c>
      <c r="I2835" s="286">
        <f t="shared" si="288"/>
        <v>0</v>
      </c>
      <c r="J2835" s="286">
        <f t="shared" si="288"/>
        <v>0</v>
      </c>
      <c r="K2835" s="286">
        <f t="shared" si="285"/>
        <v>5850000</v>
      </c>
    </row>
    <row r="2836" spans="1:11" x14ac:dyDescent="0.2">
      <c r="A2836" s="321" t="s">
        <v>903</v>
      </c>
      <c r="B2836" s="325" t="s">
        <v>273</v>
      </c>
      <c r="C2836" s="237">
        <v>11</v>
      </c>
      <c r="E2836" s="239">
        <v>541</v>
      </c>
      <c r="F2836" s="229"/>
      <c r="G2836" s="220"/>
      <c r="H2836" s="246">
        <f t="shared" si="288"/>
        <v>5850000</v>
      </c>
      <c r="I2836" s="246">
        <f t="shared" si="288"/>
        <v>0</v>
      </c>
      <c r="J2836" s="246">
        <f t="shared" si="288"/>
        <v>0</v>
      </c>
      <c r="K2836" s="246">
        <f t="shared" si="285"/>
        <v>5850000</v>
      </c>
    </row>
    <row r="2837" spans="1:11" ht="30" x14ac:dyDescent="0.2">
      <c r="A2837" s="215" t="s">
        <v>903</v>
      </c>
      <c r="B2837" s="213" t="str">
        <f>B2835</f>
        <v>A810019</v>
      </c>
      <c r="C2837" s="217">
        <v>11</v>
      </c>
      <c r="D2837" s="215" t="s">
        <v>25</v>
      </c>
      <c r="E2837" s="219">
        <v>5413</v>
      </c>
      <c r="F2837" s="229" t="s">
        <v>768</v>
      </c>
      <c r="G2837" s="220"/>
      <c r="H2837" s="222">
        <v>5850000</v>
      </c>
      <c r="I2837" s="222"/>
      <c r="J2837" s="222"/>
      <c r="K2837" s="222">
        <f t="shared" si="285"/>
        <v>5850000</v>
      </c>
    </row>
    <row r="2838" spans="1:11" ht="67.5" x14ac:dyDescent="0.2">
      <c r="A2838" s="354" t="s">
        <v>903</v>
      </c>
      <c r="B2838" s="293" t="s">
        <v>860</v>
      </c>
      <c r="C2838" s="293"/>
      <c r="D2838" s="293"/>
      <c r="E2838" s="294"/>
      <c r="F2838" s="296" t="s">
        <v>886</v>
      </c>
      <c r="G2838" s="297" t="s">
        <v>683</v>
      </c>
      <c r="H2838" s="298">
        <f>H2843+H2846+H2861+H2839+H2857+H2852+H2864+H2869+H2874+H2878</f>
        <v>95881000</v>
      </c>
      <c r="I2838" s="298">
        <f t="shared" ref="I2838:J2838" si="289">I2843+I2846+I2861+I2839+I2857+I2852+I2864+I2869+I2874+I2878</f>
        <v>0</v>
      </c>
      <c r="J2838" s="298">
        <f t="shared" si="289"/>
        <v>0</v>
      </c>
      <c r="K2838" s="298">
        <f t="shared" si="285"/>
        <v>95881000</v>
      </c>
    </row>
    <row r="2839" spans="1:11" x14ac:dyDescent="0.2">
      <c r="A2839" s="353" t="s">
        <v>903</v>
      </c>
      <c r="B2839" s="299" t="s">
        <v>860</v>
      </c>
      <c r="C2839" s="282">
        <v>11</v>
      </c>
      <c r="D2839" s="282"/>
      <c r="E2839" s="283">
        <v>32</v>
      </c>
      <c r="F2839" s="284"/>
      <c r="G2839" s="285"/>
      <c r="H2839" s="286">
        <f>H2840</f>
        <v>5200000</v>
      </c>
      <c r="I2839" s="286">
        <f>I2840</f>
        <v>0</v>
      </c>
      <c r="J2839" s="286">
        <f>J2840</f>
        <v>0</v>
      </c>
      <c r="K2839" s="286">
        <f t="shared" si="285"/>
        <v>5200000</v>
      </c>
    </row>
    <row r="2840" spans="1:11" x14ac:dyDescent="0.2">
      <c r="A2840" s="321" t="s">
        <v>903</v>
      </c>
      <c r="B2840" s="325" t="s">
        <v>860</v>
      </c>
      <c r="C2840" s="237">
        <v>11</v>
      </c>
      <c r="E2840" s="239">
        <v>323</v>
      </c>
      <c r="F2840" s="240"/>
      <c r="G2840" s="241"/>
      <c r="H2840" s="242">
        <f>H2842+H2841</f>
        <v>5200000</v>
      </c>
      <c r="I2840" s="242">
        <f>I2842+I2841</f>
        <v>0</v>
      </c>
      <c r="J2840" s="242">
        <f>J2842+J2841</f>
        <v>0</v>
      </c>
      <c r="K2840" s="242">
        <f t="shared" si="285"/>
        <v>5200000</v>
      </c>
    </row>
    <row r="2841" spans="1:11" ht="15" x14ac:dyDescent="0.2">
      <c r="A2841" s="215" t="s">
        <v>903</v>
      </c>
      <c r="B2841" s="213" t="s">
        <v>860</v>
      </c>
      <c r="C2841" s="217">
        <v>11</v>
      </c>
      <c r="D2841" s="215" t="s">
        <v>25</v>
      </c>
      <c r="E2841" s="219">
        <v>3235</v>
      </c>
      <c r="F2841" s="229" t="s">
        <v>42</v>
      </c>
      <c r="G2841" s="220"/>
      <c r="H2841" s="222">
        <v>1000000</v>
      </c>
      <c r="I2841" s="222"/>
      <c r="J2841" s="222"/>
      <c r="K2841" s="222">
        <f t="shared" si="285"/>
        <v>1000000</v>
      </c>
    </row>
    <row r="2842" spans="1:11" ht="15" x14ac:dyDescent="0.2">
      <c r="A2842" s="215" t="s">
        <v>903</v>
      </c>
      <c r="B2842" s="213" t="s">
        <v>860</v>
      </c>
      <c r="C2842" s="217">
        <v>11</v>
      </c>
      <c r="D2842" s="215" t="s">
        <v>25</v>
      </c>
      <c r="E2842" s="219">
        <v>3237</v>
      </c>
      <c r="F2842" s="229" t="s">
        <v>36</v>
      </c>
      <c r="G2842" s="220"/>
      <c r="H2842" s="222">
        <v>4200000</v>
      </c>
      <c r="I2842" s="222"/>
      <c r="J2842" s="222"/>
      <c r="K2842" s="222">
        <f t="shared" si="285"/>
        <v>4200000</v>
      </c>
    </row>
    <row r="2843" spans="1:11" x14ac:dyDescent="0.2">
      <c r="A2843" s="353" t="s">
        <v>903</v>
      </c>
      <c r="B2843" s="299" t="s">
        <v>860</v>
      </c>
      <c r="C2843" s="282">
        <v>11</v>
      </c>
      <c r="D2843" s="282"/>
      <c r="E2843" s="283">
        <v>41</v>
      </c>
      <c r="F2843" s="284"/>
      <c r="G2843" s="285"/>
      <c r="H2843" s="286">
        <f t="shared" ref="H2843:J2844" si="290">H2844</f>
        <v>3000000</v>
      </c>
      <c r="I2843" s="286">
        <f t="shared" si="290"/>
        <v>0</v>
      </c>
      <c r="J2843" s="286">
        <f t="shared" si="290"/>
        <v>0</v>
      </c>
      <c r="K2843" s="286">
        <f t="shared" si="285"/>
        <v>3000000</v>
      </c>
    </row>
    <row r="2844" spans="1:11" x14ac:dyDescent="0.2">
      <c r="A2844" s="321" t="s">
        <v>903</v>
      </c>
      <c r="B2844" s="325" t="s">
        <v>860</v>
      </c>
      <c r="C2844" s="237">
        <v>11</v>
      </c>
      <c r="E2844" s="239">
        <v>411</v>
      </c>
      <c r="F2844" s="240"/>
      <c r="G2844" s="241"/>
      <c r="H2844" s="242">
        <f t="shared" si="290"/>
        <v>3000000</v>
      </c>
      <c r="I2844" s="242">
        <f t="shared" si="290"/>
        <v>0</v>
      </c>
      <c r="J2844" s="242">
        <f t="shared" si="290"/>
        <v>0</v>
      </c>
      <c r="K2844" s="242">
        <f t="shared" si="285"/>
        <v>3000000</v>
      </c>
    </row>
    <row r="2845" spans="1:11" ht="15" x14ac:dyDescent="0.2">
      <c r="A2845" s="215" t="s">
        <v>903</v>
      </c>
      <c r="B2845" s="213" t="s">
        <v>860</v>
      </c>
      <c r="C2845" s="217">
        <v>11</v>
      </c>
      <c r="D2845" s="215" t="s">
        <v>25</v>
      </c>
      <c r="E2845" s="219">
        <v>4111</v>
      </c>
      <c r="F2845" s="229" t="s">
        <v>401</v>
      </c>
      <c r="G2845" s="220"/>
      <c r="H2845" s="222">
        <v>3000000</v>
      </c>
      <c r="I2845" s="222"/>
      <c r="J2845" s="222"/>
      <c r="K2845" s="222">
        <f t="shared" si="285"/>
        <v>3000000</v>
      </c>
    </row>
    <row r="2846" spans="1:11" x14ac:dyDescent="0.2">
      <c r="A2846" s="353" t="s">
        <v>903</v>
      </c>
      <c r="B2846" s="299" t="s">
        <v>860</v>
      </c>
      <c r="C2846" s="282">
        <v>11</v>
      </c>
      <c r="D2846" s="282"/>
      <c r="E2846" s="283">
        <v>42</v>
      </c>
      <c r="F2846" s="284"/>
      <c r="G2846" s="285"/>
      <c r="H2846" s="286">
        <f>H2847+H2850</f>
        <v>68190000</v>
      </c>
      <c r="I2846" s="286">
        <f>I2847+I2850</f>
        <v>0</v>
      </c>
      <c r="J2846" s="286">
        <f>J2847+J2850</f>
        <v>0</v>
      </c>
      <c r="K2846" s="286">
        <f t="shared" si="285"/>
        <v>68190000</v>
      </c>
    </row>
    <row r="2847" spans="1:11" x14ac:dyDescent="0.2">
      <c r="A2847" s="321" t="s">
        <v>903</v>
      </c>
      <c r="B2847" s="325" t="s">
        <v>860</v>
      </c>
      <c r="C2847" s="237">
        <v>11</v>
      </c>
      <c r="E2847" s="239">
        <v>421</v>
      </c>
      <c r="F2847" s="240"/>
      <c r="G2847" s="241"/>
      <c r="H2847" s="242">
        <f>H2849+H2848</f>
        <v>64490000</v>
      </c>
      <c r="I2847" s="242">
        <f>I2849+I2848</f>
        <v>0</v>
      </c>
      <c r="J2847" s="242">
        <f>J2849+J2848</f>
        <v>0</v>
      </c>
      <c r="K2847" s="242">
        <f t="shared" si="285"/>
        <v>64490000</v>
      </c>
    </row>
    <row r="2848" spans="1:11" x14ac:dyDescent="0.2">
      <c r="A2848" s="215" t="s">
        <v>903</v>
      </c>
      <c r="B2848" s="213" t="s">
        <v>860</v>
      </c>
      <c r="C2848" s="237">
        <v>11</v>
      </c>
      <c r="D2848" s="215" t="s">
        <v>25</v>
      </c>
      <c r="E2848" s="219">
        <v>4213</v>
      </c>
      <c r="F2848" s="229" t="s">
        <v>790</v>
      </c>
      <c r="G2848" s="241"/>
      <c r="H2848" s="222">
        <v>6000000</v>
      </c>
      <c r="I2848" s="222"/>
      <c r="J2848" s="222"/>
      <c r="K2848" s="222">
        <f t="shared" si="285"/>
        <v>6000000</v>
      </c>
    </row>
    <row r="2849" spans="1:11" ht="15" x14ac:dyDescent="0.2">
      <c r="A2849" s="215" t="s">
        <v>903</v>
      </c>
      <c r="B2849" s="213" t="s">
        <v>860</v>
      </c>
      <c r="C2849" s="217">
        <v>11</v>
      </c>
      <c r="D2849" s="215" t="s">
        <v>25</v>
      </c>
      <c r="E2849" s="219">
        <v>4214</v>
      </c>
      <c r="F2849" s="229" t="s">
        <v>154</v>
      </c>
      <c r="G2849" s="220"/>
      <c r="H2849" s="222">
        <v>58490000</v>
      </c>
      <c r="I2849" s="222"/>
      <c r="J2849" s="222"/>
      <c r="K2849" s="222">
        <f t="shared" si="285"/>
        <v>58490000</v>
      </c>
    </row>
    <row r="2850" spans="1:11" x14ac:dyDescent="0.2">
      <c r="A2850" s="321" t="s">
        <v>903</v>
      </c>
      <c r="B2850" s="325" t="s">
        <v>860</v>
      </c>
      <c r="C2850" s="237">
        <v>11</v>
      </c>
      <c r="E2850" s="239">
        <v>422</v>
      </c>
      <c r="F2850" s="240"/>
      <c r="G2850" s="220"/>
      <c r="H2850" s="242">
        <f>H2851</f>
        <v>3700000</v>
      </c>
      <c r="I2850" s="242">
        <f>I2851</f>
        <v>0</v>
      </c>
      <c r="J2850" s="242">
        <f>J2851</f>
        <v>0</v>
      </c>
      <c r="K2850" s="242">
        <f t="shared" si="285"/>
        <v>3700000</v>
      </c>
    </row>
    <row r="2851" spans="1:11" ht="15" x14ac:dyDescent="0.2">
      <c r="A2851" s="215" t="s">
        <v>903</v>
      </c>
      <c r="B2851" s="213" t="s">
        <v>860</v>
      </c>
      <c r="C2851" s="217">
        <v>11</v>
      </c>
      <c r="D2851" s="215" t="s">
        <v>25</v>
      </c>
      <c r="E2851" s="219">
        <v>4227</v>
      </c>
      <c r="F2851" s="229" t="s">
        <v>779</v>
      </c>
      <c r="G2851" s="220"/>
      <c r="H2851" s="222">
        <v>3700000</v>
      </c>
      <c r="I2851" s="222"/>
      <c r="J2851" s="222"/>
      <c r="K2851" s="222">
        <f t="shared" si="285"/>
        <v>3700000</v>
      </c>
    </row>
    <row r="2852" spans="1:11" x14ac:dyDescent="0.2">
      <c r="A2852" s="353" t="s">
        <v>903</v>
      </c>
      <c r="B2852" s="299" t="s">
        <v>860</v>
      </c>
      <c r="C2852" s="282">
        <v>12</v>
      </c>
      <c r="D2852" s="282"/>
      <c r="E2852" s="283">
        <v>31</v>
      </c>
      <c r="F2852" s="284"/>
      <c r="G2852" s="285"/>
      <c r="H2852" s="286">
        <f>H2853+H2855</f>
        <v>30000</v>
      </c>
      <c r="I2852" s="286">
        <f>I2853+I2855</f>
        <v>0</v>
      </c>
      <c r="J2852" s="286">
        <f>J2853+J2855</f>
        <v>0</v>
      </c>
      <c r="K2852" s="286">
        <f t="shared" si="285"/>
        <v>30000</v>
      </c>
    </row>
    <row r="2853" spans="1:11" x14ac:dyDescent="0.2">
      <c r="A2853" s="321" t="s">
        <v>903</v>
      </c>
      <c r="B2853" s="325" t="s">
        <v>860</v>
      </c>
      <c r="C2853" s="237">
        <v>12</v>
      </c>
      <c r="E2853" s="239">
        <v>311</v>
      </c>
      <c r="F2853" s="240"/>
      <c r="G2853" s="241"/>
      <c r="H2853" s="242">
        <f>H2854</f>
        <v>25000</v>
      </c>
      <c r="I2853" s="242">
        <f>I2854</f>
        <v>0</v>
      </c>
      <c r="J2853" s="242">
        <f>J2854</f>
        <v>0</v>
      </c>
      <c r="K2853" s="242">
        <f t="shared" si="285"/>
        <v>25000</v>
      </c>
    </row>
    <row r="2854" spans="1:11" ht="15" x14ac:dyDescent="0.2">
      <c r="A2854" s="215" t="s">
        <v>903</v>
      </c>
      <c r="B2854" s="213" t="s">
        <v>860</v>
      </c>
      <c r="C2854" s="217">
        <v>12</v>
      </c>
      <c r="D2854" s="215" t="s">
        <v>25</v>
      </c>
      <c r="E2854" s="219">
        <v>3111</v>
      </c>
      <c r="F2854" s="229" t="s">
        <v>19</v>
      </c>
      <c r="G2854" s="220"/>
      <c r="H2854" s="222">
        <v>25000</v>
      </c>
      <c r="I2854" s="222"/>
      <c r="J2854" s="222"/>
      <c r="K2854" s="222">
        <f t="shared" si="285"/>
        <v>25000</v>
      </c>
    </row>
    <row r="2855" spans="1:11" x14ac:dyDescent="0.2">
      <c r="A2855" s="321" t="s">
        <v>903</v>
      </c>
      <c r="B2855" s="325" t="s">
        <v>860</v>
      </c>
      <c r="C2855" s="237">
        <v>12</v>
      </c>
      <c r="E2855" s="239">
        <v>313</v>
      </c>
      <c r="F2855" s="240"/>
      <c r="G2855" s="241"/>
      <c r="H2855" s="242">
        <f>H2856</f>
        <v>5000</v>
      </c>
      <c r="I2855" s="242">
        <f>I2856</f>
        <v>0</v>
      </c>
      <c r="J2855" s="242">
        <f>J2856</f>
        <v>0</v>
      </c>
      <c r="K2855" s="242">
        <f t="shared" si="285"/>
        <v>5000</v>
      </c>
    </row>
    <row r="2856" spans="1:11" ht="15" x14ac:dyDescent="0.2">
      <c r="A2856" s="215" t="s">
        <v>903</v>
      </c>
      <c r="B2856" s="213" t="s">
        <v>860</v>
      </c>
      <c r="C2856" s="217">
        <v>12</v>
      </c>
      <c r="D2856" s="215" t="s">
        <v>25</v>
      </c>
      <c r="E2856" s="219">
        <v>3132</v>
      </c>
      <c r="F2856" s="229" t="s">
        <v>280</v>
      </c>
      <c r="G2856" s="220"/>
      <c r="H2856" s="222">
        <v>5000</v>
      </c>
      <c r="I2856" s="222"/>
      <c r="J2856" s="222"/>
      <c r="K2856" s="222">
        <f t="shared" si="285"/>
        <v>5000</v>
      </c>
    </row>
    <row r="2857" spans="1:11" x14ac:dyDescent="0.2">
      <c r="A2857" s="353" t="s">
        <v>903</v>
      </c>
      <c r="B2857" s="299" t="s">
        <v>860</v>
      </c>
      <c r="C2857" s="282">
        <v>12</v>
      </c>
      <c r="D2857" s="282"/>
      <c r="E2857" s="283">
        <v>32</v>
      </c>
      <c r="F2857" s="284"/>
      <c r="G2857" s="285"/>
      <c r="H2857" s="286">
        <f>H2858</f>
        <v>95000</v>
      </c>
      <c r="I2857" s="286">
        <f>I2858</f>
        <v>0</v>
      </c>
      <c r="J2857" s="286">
        <f>J2858</f>
        <v>0</v>
      </c>
      <c r="K2857" s="286">
        <f t="shared" si="285"/>
        <v>95000</v>
      </c>
    </row>
    <row r="2858" spans="1:11" x14ac:dyDescent="0.2">
      <c r="A2858" s="321" t="s">
        <v>903</v>
      </c>
      <c r="B2858" s="325" t="s">
        <v>860</v>
      </c>
      <c r="C2858" s="237">
        <v>12</v>
      </c>
      <c r="E2858" s="239">
        <v>323</v>
      </c>
      <c r="F2858" s="240"/>
      <c r="G2858" s="241"/>
      <c r="H2858" s="242">
        <f>H2860+H2859</f>
        <v>95000</v>
      </c>
      <c r="I2858" s="242">
        <f>I2860+I2859</f>
        <v>0</v>
      </c>
      <c r="J2858" s="242">
        <f>J2860+J2859</f>
        <v>0</v>
      </c>
      <c r="K2858" s="242">
        <f t="shared" si="285"/>
        <v>95000</v>
      </c>
    </row>
    <row r="2859" spans="1:11" ht="15" x14ac:dyDescent="0.2">
      <c r="A2859" s="215" t="s">
        <v>903</v>
      </c>
      <c r="B2859" s="213" t="s">
        <v>860</v>
      </c>
      <c r="C2859" s="217">
        <v>12</v>
      </c>
      <c r="D2859" s="215" t="s">
        <v>25</v>
      </c>
      <c r="E2859" s="219">
        <v>3233</v>
      </c>
      <c r="F2859" s="229" t="s">
        <v>119</v>
      </c>
      <c r="G2859" s="220"/>
      <c r="H2859" s="222">
        <v>50000</v>
      </c>
      <c r="I2859" s="222"/>
      <c r="J2859" s="222"/>
      <c r="K2859" s="222">
        <f t="shared" si="285"/>
        <v>50000</v>
      </c>
    </row>
    <row r="2860" spans="1:11" ht="15" x14ac:dyDescent="0.2">
      <c r="A2860" s="215" t="s">
        <v>903</v>
      </c>
      <c r="B2860" s="213" t="s">
        <v>860</v>
      </c>
      <c r="C2860" s="217">
        <v>12</v>
      </c>
      <c r="D2860" s="215" t="s">
        <v>25</v>
      </c>
      <c r="E2860" s="219">
        <v>3237</v>
      </c>
      <c r="F2860" s="229" t="s">
        <v>36</v>
      </c>
      <c r="G2860" s="220"/>
      <c r="H2860" s="222">
        <v>45000</v>
      </c>
      <c r="I2860" s="222"/>
      <c r="J2860" s="222"/>
      <c r="K2860" s="222">
        <f t="shared" si="285"/>
        <v>45000</v>
      </c>
    </row>
    <row r="2861" spans="1:11" x14ac:dyDescent="0.2">
      <c r="A2861" s="353" t="s">
        <v>903</v>
      </c>
      <c r="B2861" s="299" t="s">
        <v>860</v>
      </c>
      <c r="C2861" s="282">
        <v>12</v>
      </c>
      <c r="D2861" s="282"/>
      <c r="E2861" s="283">
        <v>42</v>
      </c>
      <c r="F2861" s="284"/>
      <c r="G2861" s="285"/>
      <c r="H2861" s="286">
        <f t="shared" ref="H2861:J2862" si="291">H2862</f>
        <v>2735000</v>
      </c>
      <c r="I2861" s="286">
        <f t="shared" si="291"/>
        <v>0</v>
      </c>
      <c r="J2861" s="286">
        <f t="shared" si="291"/>
        <v>0</v>
      </c>
      <c r="K2861" s="286">
        <f t="shared" si="285"/>
        <v>2735000</v>
      </c>
    </row>
    <row r="2862" spans="1:11" x14ac:dyDescent="0.2">
      <c r="A2862" s="321" t="s">
        <v>903</v>
      </c>
      <c r="B2862" s="325" t="s">
        <v>860</v>
      </c>
      <c r="C2862" s="237">
        <v>12</v>
      </c>
      <c r="E2862" s="239">
        <v>421</v>
      </c>
      <c r="F2862" s="240"/>
      <c r="G2862" s="241"/>
      <c r="H2862" s="242">
        <f t="shared" si="291"/>
        <v>2735000</v>
      </c>
      <c r="I2862" s="242">
        <f t="shared" si="291"/>
        <v>0</v>
      </c>
      <c r="J2862" s="242">
        <f t="shared" si="291"/>
        <v>0</v>
      </c>
      <c r="K2862" s="242">
        <f t="shared" si="285"/>
        <v>2735000</v>
      </c>
    </row>
    <row r="2863" spans="1:11" ht="15" x14ac:dyDescent="0.2">
      <c r="A2863" s="215" t="s">
        <v>903</v>
      </c>
      <c r="B2863" s="213" t="s">
        <v>860</v>
      </c>
      <c r="C2863" s="217">
        <v>12</v>
      </c>
      <c r="D2863" s="215" t="s">
        <v>25</v>
      </c>
      <c r="E2863" s="219">
        <v>4214</v>
      </c>
      <c r="F2863" s="229" t="s">
        <v>154</v>
      </c>
      <c r="G2863" s="220"/>
      <c r="H2863" s="222">
        <v>2735000</v>
      </c>
      <c r="I2863" s="222"/>
      <c r="J2863" s="222"/>
      <c r="K2863" s="222">
        <f t="shared" si="285"/>
        <v>2735000</v>
      </c>
    </row>
    <row r="2864" spans="1:11" x14ac:dyDescent="0.2">
      <c r="A2864" s="353" t="s">
        <v>903</v>
      </c>
      <c r="B2864" s="299" t="s">
        <v>860</v>
      </c>
      <c r="C2864" s="282">
        <v>43</v>
      </c>
      <c r="D2864" s="282"/>
      <c r="E2864" s="283">
        <v>31</v>
      </c>
      <c r="F2864" s="284"/>
      <c r="G2864" s="285"/>
      <c r="H2864" s="286">
        <f>H2865+H2867</f>
        <v>173000</v>
      </c>
      <c r="I2864" s="286">
        <f>I2865+I2867</f>
        <v>0</v>
      </c>
      <c r="J2864" s="286">
        <f>J2865+J2867</f>
        <v>0</v>
      </c>
      <c r="K2864" s="286">
        <f t="shared" si="285"/>
        <v>173000</v>
      </c>
    </row>
    <row r="2865" spans="1:11" x14ac:dyDescent="0.2">
      <c r="A2865" s="321" t="s">
        <v>903</v>
      </c>
      <c r="B2865" s="325" t="s">
        <v>860</v>
      </c>
      <c r="C2865" s="237">
        <v>43</v>
      </c>
      <c r="E2865" s="239">
        <v>311</v>
      </c>
      <c r="F2865" s="240"/>
      <c r="G2865" s="241"/>
      <c r="H2865" s="242">
        <f>H2866</f>
        <v>148000</v>
      </c>
      <c r="I2865" s="242">
        <f>I2866</f>
        <v>0</v>
      </c>
      <c r="J2865" s="242">
        <f>J2866</f>
        <v>0</v>
      </c>
      <c r="K2865" s="242">
        <f t="shared" si="285"/>
        <v>148000</v>
      </c>
    </row>
    <row r="2866" spans="1:11" ht="15" x14ac:dyDescent="0.2">
      <c r="A2866" s="215" t="s">
        <v>903</v>
      </c>
      <c r="B2866" s="213" t="s">
        <v>860</v>
      </c>
      <c r="C2866" s="217">
        <v>43</v>
      </c>
      <c r="D2866" s="215" t="s">
        <v>25</v>
      </c>
      <c r="E2866" s="219">
        <v>3111</v>
      </c>
      <c r="F2866" s="229" t="s">
        <v>19</v>
      </c>
      <c r="G2866" s="220"/>
      <c r="H2866" s="222">
        <v>148000</v>
      </c>
      <c r="I2866" s="222"/>
      <c r="J2866" s="222"/>
      <c r="K2866" s="222">
        <f t="shared" si="285"/>
        <v>148000</v>
      </c>
    </row>
    <row r="2867" spans="1:11" x14ac:dyDescent="0.2">
      <c r="A2867" s="321" t="s">
        <v>903</v>
      </c>
      <c r="B2867" s="325" t="s">
        <v>860</v>
      </c>
      <c r="C2867" s="237">
        <v>43</v>
      </c>
      <c r="E2867" s="239">
        <v>313</v>
      </c>
      <c r="F2867" s="240"/>
      <c r="G2867" s="241"/>
      <c r="H2867" s="242">
        <f>H2868</f>
        <v>25000</v>
      </c>
      <c r="I2867" s="242">
        <f>I2868</f>
        <v>0</v>
      </c>
      <c r="J2867" s="242">
        <f>J2868</f>
        <v>0</v>
      </c>
      <c r="K2867" s="242">
        <f t="shared" si="285"/>
        <v>25000</v>
      </c>
    </row>
    <row r="2868" spans="1:11" ht="15" x14ac:dyDescent="0.2">
      <c r="A2868" s="215" t="s">
        <v>903</v>
      </c>
      <c r="B2868" s="213" t="s">
        <v>860</v>
      </c>
      <c r="C2868" s="217">
        <v>43</v>
      </c>
      <c r="D2868" s="215" t="s">
        <v>25</v>
      </c>
      <c r="E2868" s="219">
        <v>3132</v>
      </c>
      <c r="F2868" s="229" t="s">
        <v>280</v>
      </c>
      <c r="G2868" s="220"/>
      <c r="H2868" s="222">
        <v>25000</v>
      </c>
      <c r="I2868" s="222"/>
      <c r="J2868" s="222"/>
      <c r="K2868" s="222">
        <f t="shared" si="285"/>
        <v>25000</v>
      </c>
    </row>
    <row r="2869" spans="1:11" x14ac:dyDescent="0.2">
      <c r="A2869" s="353" t="s">
        <v>903</v>
      </c>
      <c r="B2869" s="299" t="s">
        <v>860</v>
      </c>
      <c r="C2869" s="282">
        <v>562</v>
      </c>
      <c r="D2869" s="282"/>
      <c r="E2869" s="283">
        <v>31</v>
      </c>
      <c r="F2869" s="284"/>
      <c r="G2869" s="285"/>
      <c r="H2869" s="286">
        <f>H2870+H2872</f>
        <v>173000</v>
      </c>
      <c r="I2869" s="286">
        <f>I2870+I2872</f>
        <v>0</v>
      </c>
      <c r="J2869" s="286">
        <f>J2870+J2872</f>
        <v>0</v>
      </c>
      <c r="K2869" s="286">
        <f t="shared" si="285"/>
        <v>173000</v>
      </c>
    </row>
    <row r="2870" spans="1:11" x14ac:dyDescent="0.2">
      <c r="A2870" s="321" t="s">
        <v>903</v>
      </c>
      <c r="B2870" s="325" t="s">
        <v>860</v>
      </c>
      <c r="C2870" s="237">
        <v>562</v>
      </c>
      <c r="E2870" s="239">
        <v>311</v>
      </c>
      <c r="F2870" s="240"/>
      <c r="G2870" s="241"/>
      <c r="H2870" s="242">
        <f>H2871</f>
        <v>148000</v>
      </c>
      <c r="I2870" s="242">
        <f>I2871</f>
        <v>0</v>
      </c>
      <c r="J2870" s="242">
        <f>J2871</f>
        <v>0</v>
      </c>
      <c r="K2870" s="242">
        <f t="shared" si="285"/>
        <v>148000</v>
      </c>
    </row>
    <row r="2871" spans="1:11" ht="15" x14ac:dyDescent="0.2">
      <c r="A2871" s="215" t="s">
        <v>903</v>
      </c>
      <c r="B2871" s="213" t="s">
        <v>860</v>
      </c>
      <c r="C2871" s="217">
        <v>562</v>
      </c>
      <c r="D2871" s="215" t="s">
        <v>25</v>
      </c>
      <c r="E2871" s="219">
        <v>3111</v>
      </c>
      <c r="F2871" s="229" t="s">
        <v>19</v>
      </c>
      <c r="G2871" s="220"/>
      <c r="H2871" s="222">
        <v>148000</v>
      </c>
      <c r="I2871" s="222"/>
      <c r="J2871" s="222"/>
      <c r="K2871" s="222">
        <f t="shared" si="285"/>
        <v>148000</v>
      </c>
    </row>
    <row r="2872" spans="1:11" x14ac:dyDescent="0.2">
      <c r="A2872" s="321" t="s">
        <v>903</v>
      </c>
      <c r="B2872" s="325" t="s">
        <v>860</v>
      </c>
      <c r="C2872" s="237">
        <v>562</v>
      </c>
      <c r="E2872" s="239">
        <v>313</v>
      </c>
      <c r="F2872" s="240"/>
      <c r="G2872" s="241"/>
      <c r="H2872" s="242">
        <f>H2873</f>
        <v>25000</v>
      </c>
      <c r="I2872" s="242">
        <f>I2873</f>
        <v>0</v>
      </c>
      <c r="J2872" s="242">
        <f>J2873</f>
        <v>0</v>
      </c>
      <c r="K2872" s="242">
        <f t="shared" si="285"/>
        <v>25000</v>
      </c>
    </row>
    <row r="2873" spans="1:11" ht="15" x14ac:dyDescent="0.2">
      <c r="A2873" s="215" t="s">
        <v>903</v>
      </c>
      <c r="B2873" s="213" t="s">
        <v>860</v>
      </c>
      <c r="C2873" s="217">
        <v>562</v>
      </c>
      <c r="D2873" s="215" t="s">
        <v>25</v>
      </c>
      <c r="E2873" s="219">
        <v>3132</v>
      </c>
      <c r="F2873" s="229" t="s">
        <v>280</v>
      </c>
      <c r="G2873" s="220"/>
      <c r="H2873" s="222">
        <v>25000</v>
      </c>
      <c r="I2873" s="222"/>
      <c r="J2873" s="222"/>
      <c r="K2873" s="222">
        <f t="shared" si="285"/>
        <v>25000</v>
      </c>
    </row>
    <row r="2874" spans="1:11" x14ac:dyDescent="0.2">
      <c r="A2874" s="353" t="s">
        <v>903</v>
      </c>
      <c r="B2874" s="299" t="s">
        <v>860</v>
      </c>
      <c r="C2874" s="282">
        <v>562</v>
      </c>
      <c r="D2874" s="282"/>
      <c r="E2874" s="283">
        <v>32</v>
      </c>
      <c r="F2874" s="284"/>
      <c r="G2874" s="285"/>
      <c r="H2874" s="286">
        <f>H2875</f>
        <v>520000</v>
      </c>
      <c r="I2874" s="286">
        <f>I2875</f>
        <v>0</v>
      </c>
      <c r="J2874" s="286">
        <f>J2875</f>
        <v>0</v>
      </c>
      <c r="K2874" s="286">
        <f t="shared" si="285"/>
        <v>520000</v>
      </c>
    </row>
    <row r="2875" spans="1:11" x14ac:dyDescent="0.2">
      <c r="A2875" s="321" t="s">
        <v>903</v>
      </c>
      <c r="B2875" s="325" t="s">
        <v>860</v>
      </c>
      <c r="C2875" s="237">
        <v>562</v>
      </c>
      <c r="E2875" s="239">
        <v>323</v>
      </c>
      <c r="F2875" s="240"/>
      <c r="G2875" s="241"/>
      <c r="H2875" s="242">
        <f>H2877+H2876</f>
        <v>520000</v>
      </c>
      <c r="I2875" s="242">
        <f>I2877+I2876</f>
        <v>0</v>
      </c>
      <c r="J2875" s="242">
        <f>J2877+J2876</f>
        <v>0</v>
      </c>
      <c r="K2875" s="242">
        <f t="shared" si="285"/>
        <v>520000</v>
      </c>
    </row>
    <row r="2876" spans="1:11" ht="15" x14ac:dyDescent="0.2">
      <c r="A2876" s="215" t="s">
        <v>903</v>
      </c>
      <c r="B2876" s="213" t="s">
        <v>860</v>
      </c>
      <c r="C2876" s="217">
        <v>562</v>
      </c>
      <c r="D2876" s="215" t="s">
        <v>25</v>
      </c>
      <c r="E2876" s="219">
        <v>3233</v>
      </c>
      <c r="F2876" s="229" t="s">
        <v>119</v>
      </c>
      <c r="G2876" s="220"/>
      <c r="H2876" s="222">
        <v>270000</v>
      </c>
      <c r="I2876" s="222"/>
      <c r="J2876" s="222"/>
      <c r="K2876" s="222">
        <f t="shared" si="285"/>
        <v>270000</v>
      </c>
    </row>
    <row r="2877" spans="1:11" ht="15" x14ac:dyDescent="0.2">
      <c r="A2877" s="215" t="s">
        <v>903</v>
      </c>
      <c r="B2877" s="213" t="s">
        <v>860</v>
      </c>
      <c r="C2877" s="217">
        <v>562</v>
      </c>
      <c r="D2877" s="215" t="s">
        <v>25</v>
      </c>
      <c r="E2877" s="219">
        <v>3237</v>
      </c>
      <c r="F2877" s="229" t="s">
        <v>36</v>
      </c>
      <c r="G2877" s="220"/>
      <c r="H2877" s="222">
        <v>250000</v>
      </c>
      <c r="I2877" s="222"/>
      <c r="J2877" s="222"/>
      <c r="K2877" s="222">
        <f t="shared" si="285"/>
        <v>250000</v>
      </c>
    </row>
    <row r="2878" spans="1:11" x14ac:dyDescent="0.2">
      <c r="A2878" s="353" t="s">
        <v>903</v>
      </c>
      <c r="B2878" s="299" t="s">
        <v>860</v>
      </c>
      <c r="C2878" s="282">
        <v>562</v>
      </c>
      <c r="D2878" s="282"/>
      <c r="E2878" s="283">
        <v>42</v>
      </c>
      <c r="F2878" s="284"/>
      <c r="G2878" s="285"/>
      <c r="H2878" s="286">
        <f>H2879</f>
        <v>15765000</v>
      </c>
      <c r="I2878" s="286">
        <f>I2879</f>
        <v>0</v>
      </c>
      <c r="J2878" s="286">
        <f>J2879</f>
        <v>0</v>
      </c>
      <c r="K2878" s="286">
        <f t="shared" si="285"/>
        <v>15765000</v>
      </c>
    </row>
    <row r="2879" spans="1:11" x14ac:dyDescent="0.2">
      <c r="A2879" s="321" t="s">
        <v>903</v>
      </c>
      <c r="B2879" s="325" t="s">
        <v>860</v>
      </c>
      <c r="C2879" s="237">
        <v>562</v>
      </c>
      <c r="E2879" s="239">
        <v>421</v>
      </c>
      <c r="F2879" s="240"/>
      <c r="G2879" s="241"/>
      <c r="H2879" s="242">
        <f t="shared" ref="H2879:J2879" si="292">H2880</f>
        <v>15765000</v>
      </c>
      <c r="I2879" s="242">
        <f t="shared" si="292"/>
        <v>0</v>
      </c>
      <c r="J2879" s="242">
        <f t="shared" si="292"/>
        <v>0</v>
      </c>
      <c r="K2879" s="242">
        <f t="shared" si="285"/>
        <v>15765000</v>
      </c>
    </row>
    <row r="2880" spans="1:11" ht="15" x14ac:dyDescent="0.2">
      <c r="A2880" s="215" t="s">
        <v>903</v>
      </c>
      <c r="B2880" s="213" t="s">
        <v>860</v>
      </c>
      <c r="C2880" s="217">
        <v>562</v>
      </c>
      <c r="D2880" s="215" t="s">
        <v>25</v>
      </c>
      <c r="E2880" s="219">
        <v>4214</v>
      </c>
      <c r="F2880" s="229" t="s">
        <v>154</v>
      </c>
      <c r="G2880" s="220"/>
      <c r="H2880" s="222">
        <v>15765000</v>
      </c>
      <c r="I2880" s="222"/>
      <c r="J2880" s="222"/>
      <c r="K2880" s="222">
        <f t="shared" si="285"/>
        <v>15765000</v>
      </c>
    </row>
    <row r="2881" spans="1:11" ht="67.5" x14ac:dyDescent="0.2">
      <c r="A2881" s="354" t="s">
        <v>903</v>
      </c>
      <c r="B2881" s="293" t="s">
        <v>861</v>
      </c>
      <c r="C2881" s="293"/>
      <c r="D2881" s="293"/>
      <c r="E2881" s="294"/>
      <c r="F2881" s="296" t="s">
        <v>833</v>
      </c>
      <c r="G2881" s="297" t="s">
        <v>683</v>
      </c>
      <c r="H2881" s="298">
        <f>+H2882++H2885</f>
        <v>790000</v>
      </c>
      <c r="I2881" s="298">
        <f>+I2882++I2885</f>
        <v>0</v>
      </c>
      <c r="J2881" s="298">
        <f>+J2882++J2885</f>
        <v>0</v>
      </c>
      <c r="K2881" s="298">
        <f t="shared" si="285"/>
        <v>790000</v>
      </c>
    </row>
    <row r="2882" spans="1:11" x14ac:dyDescent="0.2">
      <c r="A2882" s="353" t="s">
        <v>903</v>
      </c>
      <c r="B2882" s="299" t="s">
        <v>861</v>
      </c>
      <c r="C2882" s="282">
        <v>43</v>
      </c>
      <c r="D2882" s="282"/>
      <c r="E2882" s="283">
        <v>32</v>
      </c>
      <c r="F2882" s="284"/>
      <c r="G2882" s="285"/>
      <c r="H2882" s="286">
        <f>+H2883</f>
        <v>120000</v>
      </c>
      <c r="I2882" s="286">
        <f>+I2883</f>
        <v>0</v>
      </c>
      <c r="J2882" s="286">
        <f>+J2883</f>
        <v>0</v>
      </c>
      <c r="K2882" s="286">
        <f t="shared" si="285"/>
        <v>120000</v>
      </c>
    </row>
    <row r="2883" spans="1:11" x14ac:dyDescent="0.2">
      <c r="A2883" s="321" t="s">
        <v>903</v>
      </c>
      <c r="B2883" s="325" t="s">
        <v>861</v>
      </c>
      <c r="C2883" s="154">
        <v>43</v>
      </c>
      <c r="D2883" s="155"/>
      <c r="E2883" s="156">
        <v>323</v>
      </c>
      <c r="F2883" s="225"/>
      <c r="G2883" s="157"/>
      <c r="H2883" s="246">
        <f>H2884</f>
        <v>120000</v>
      </c>
      <c r="I2883" s="246">
        <f>I2884</f>
        <v>0</v>
      </c>
      <c r="J2883" s="246">
        <f>J2884</f>
        <v>0</v>
      </c>
      <c r="K2883" s="246">
        <f t="shared" si="285"/>
        <v>120000</v>
      </c>
    </row>
    <row r="2884" spans="1:11" ht="15" x14ac:dyDescent="0.2">
      <c r="A2884" s="215" t="s">
        <v>903</v>
      </c>
      <c r="B2884" s="213" t="s">
        <v>861</v>
      </c>
      <c r="C2884" s="217">
        <v>43</v>
      </c>
      <c r="D2884" s="215" t="s">
        <v>25</v>
      </c>
      <c r="E2884" s="219">
        <v>3237</v>
      </c>
      <c r="F2884" s="229" t="s">
        <v>36</v>
      </c>
      <c r="G2884" s="344"/>
      <c r="H2884" s="222">
        <v>120000</v>
      </c>
      <c r="I2884" s="222"/>
      <c r="J2884" s="222"/>
      <c r="K2884" s="222">
        <f t="shared" si="285"/>
        <v>120000</v>
      </c>
    </row>
    <row r="2885" spans="1:11" x14ac:dyDescent="0.2">
      <c r="A2885" s="353" t="s">
        <v>903</v>
      </c>
      <c r="B2885" s="299" t="s">
        <v>861</v>
      </c>
      <c r="C2885" s="282">
        <v>52</v>
      </c>
      <c r="D2885" s="282"/>
      <c r="E2885" s="283">
        <v>32</v>
      </c>
      <c r="F2885" s="284"/>
      <c r="G2885" s="285"/>
      <c r="H2885" s="286">
        <f>+H2886</f>
        <v>670000</v>
      </c>
      <c r="I2885" s="286">
        <f>+I2886</f>
        <v>0</v>
      </c>
      <c r="J2885" s="286">
        <f>+J2886</f>
        <v>0</v>
      </c>
      <c r="K2885" s="286">
        <f t="shared" si="285"/>
        <v>670000</v>
      </c>
    </row>
    <row r="2886" spans="1:11" x14ac:dyDescent="0.2">
      <c r="A2886" s="321" t="s">
        <v>903</v>
      </c>
      <c r="B2886" s="325" t="s">
        <v>861</v>
      </c>
      <c r="C2886" s="154">
        <v>52</v>
      </c>
      <c r="D2886" s="155"/>
      <c r="E2886" s="156">
        <v>323</v>
      </c>
      <c r="F2886" s="225"/>
      <c r="G2886" s="157"/>
      <c r="H2886" s="246">
        <f>H2887</f>
        <v>670000</v>
      </c>
      <c r="I2886" s="246">
        <f>I2887</f>
        <v>0</v>
      </c>
      <c r="J2886" s="246">
        <f>J2887</f>
        <v>0</v>
      </c>
      <c r="K2886" s="246">
        <f t="shared" si="285"/>
        <v>670000</v>
      </c>
    </row>
    <row r="2887" spans="1:11" ht="15" x14ac:dyDescent="0.2">
      <c r="A2887" s="215" t="s">
        <v>903</v>
      </c>
      <c r="B2887" s="213" t="s">
        <v>861</v>
      </c>
      <c r="C2887" s="217">
        <v>52</v>
      </c>
      <c r="D2887" s="215" t="s">
        <v>25</v>
      </c>
      <c r="E2887" s="219">
        <v>3237</v>
      </c>
      <c r="F2887" s="229" t="s">
        <v>36</v>
      </c>
      <c r="G2887" s="344"/>
      <c r="H2887" s="222">
        <v>670000</v>
      </c>
      <c r="I2887" s="222"/>
      <c r="J2887" s="222"/>
      <c r="K2887" s="222">
        <f t="shared" si="285"/>
        <v>670000</v>
      </c>
    </row>
    <row r="2888" spans="1:11" ht="67.5" x14ac:dyDescent="0.2">
      <c r="A2888" s="354" t="s">
        <v>903</v>
      </c>
      <c r="B2888" s="293" t="s">
        <v>862</v>
      </c>
      <c r="C2888" s="293"/>
      <c r="D2888" s="293"/>
      <c r="E2888" s="294"/>
      <c r="F2888" s="296" t="s">
        <v>834</v>
      </c>
      <c r="G2888" s="297" t="s">
        <v>683</v>
      </c>
      <c r="H2888" s="298">
        <f>H2889+H2894+H2905+H2909+H2914+H2925+H2902+H2922</f>
        <v>1570000</v>
      </c>
      <c r="I2888" s="298">
        <f>I2889+I2894+I2905+I2909+I2914+I2925+I2902+I2922</f>
        <v>0</v>
      </c>
      <c r="J2888" s="298">
        <f>J2889+J2894+J2905+J2909+J2914+J2925+J2902+J2922</f>
        <v>0</v>
      </c>
      <c r="K2888" s="298">
        <f t="shared" si="285"/>
        <v>1570000</v>
      </c>
    </row>
    <row r="2889" spans="1:11" x14ac:dyDescent="0.2">
      <c r="A2889" s="353" t="s">
        <v>903</v>
      </c>
      <c r="B2889" s="299" t="s">
        <v>862</v>
      </c>
      <c r="C2889" s="282">
        <v>43</v>
      </c>
      <c r="D2889" s="282"/>
      <c r="E2889" s="283">
        <v>31</v>
      </c>
      <c r="F2889" s="284"/>
      <c r="G2889" s="285"/>
      <c r="H2889" s="286">
        <f>H2890+H2892</f>
        <v>5000</v>
      </c>
      <c r="I2889" s="286">
        <f>I2890+I2892</f>
        <v>0</v>
      </c>
      <c r="J2889" s="286">
        <f>J2890+J2892</f>
        <v>0</v>
      </c>
      <c r="K2889" s="286">
        <f t="shared" si="285"/>
        <v>5000</v>
      </c>
    </row>
    <row r="2890" spans="1:11" x14ac:dyDescent="0.2">
      <c r="A2890" s="321" t="s">
        <v>903</v>
      </c>
      <c r="B2890" s="325" t="s">
        <v>862</v>
      </c>
      <c r="C2890" s="326">
        <v>43</v>
      </c>
      <c r="D2890" s="321"/>
      <c r="E2890" s="187">
        <v>311</v>
      </c>
      <c r="F2890" s="230"/>
      <c r="G2890" s="327"/>
      <c r="H2890" s="200">
        <f>H2891</f>
        <v>4000</v>
      </c>
      <c r="I2890" s="200">
        <f>I2891</f>
        <v>0</v>
      </c>
      <c r="J2890" s="200">
        <f>J2891</f>
        <v>0</v>
      </c>
      <c r="K2890" s="200">
        <f t="shared" si="285"/>
        <v>4000</v>
      </c>
    </row>
    <row r="2891" spans="1:11" ht="15" x14ac:dyDescent="0.2">
      <c r="A2891" s="215" t="s">
        <v>903</v>
      </c>
      <c r="B2891" s="213" t="s">
        <v>862</v>
      </c>
      <c r="C2891" s="214">
        <v>43</v>
      </c>
      <c r="D2891" s="215" t="s">
        <v>25</v>
      </c>
      <c r="E2891" s="188">
        <v>3111</v>
      </c>
      <c r="F2891" s="228" t="s">
        <v>19</v>
      </c>
      <c r="H2891" s="330">
        <v>4000</v>
      </c>
      <c r="I2891" s="330"/>
      <c r="J2891" s="330"/>
      <c r="K2891" s="330">
        <f t="shared" ref="K2891:K2954" si="293">H2891-I2891+J2891</f>
        <v>4000</v>
      </c>
    </row>
    <row r="2892" spans="1:11" x14ac:dyDescent="0.2">
      <c r="A2892" s="321" t="s">
        <v>903</v>
      </c>
      <c r="B2892" s="325" t="s">
        <v>862</v>
      </c>
      <c r="C2892" s="326">
        <v>43</v>
      </c>
      <c r="D2892" s="321"/>
      <c r="E2892" s="187">
        <v>313</v>
      </c>
      <c r="F2892" s="230"/>
      <c r="G2892" s="327"/>
      <c r="H2892" s="200">
        <f>H2893</f>
        <v>1000</v>
      </c>
      <c r="I2892" s="200">
        <f>I2893</f>
        <v>0</v>
      </c>
      <c r="J2892" s="200">
        <f>J2893</f>
        <v>0</v>
      </c>
      <c r="K2892" s="200">
        <f t="shared" si="293"/>
        <v>1000</v>
      </c>
    </row>
    <row r="2893" spans="1:11" ht="15" x14ac:dyDescent="0.2">
      <c r="A2893" s="215" t="s">
        <v>903</v>
      </c>
      <c r="B2893" s="213" t="s">
        <v>862</v>
      </c>
      <c r="C2893" s="214">
        <v>43</v>
      </c>
      <c r="D2893" s="215" t="s">
        <v>25</v>
      </c>
      <c r="E2893" s="188">
        <v>3132</v>
      </c>
      <c r="F2893" s="228" t="s">
        <v>280</v>
      </c>
      <c r="H2893" s="330">
        <v>1000</v>
      </c>
      <c r="I2893" s="330"/>
      <c r="J2893" s="330"/>
      <c r="K2893" s="330">
        <f t="shared" si="293"/>
        <v>1000</v>
      </c>
    </row>
    <row r="2894" spans="1:11" x14ac:dyDescent="0.2">
      <c r="A2894" s="353" t="s">
        <v>903</v>
      </c>
      <c r="B2894" s="299" t="s">
        <v>862</v>
      </c>
      <c r="C2894" s="282">
        <v>43</v>
      </c>
      <c r="D2894" s="282"/>
      <c r="E2894" s="283">
        <v>32</v>
      </c>
      <c r="F2894" s="284"/>
      <c r="G2894" s="285"/>
      <c r="H2894" s="286">
        <f>H2895+H2897+H2899</f>
        <v>54000</v>
      </c>
      <c r="I2894" s="286">
        <f>I2895+I2897+I2899</f>
        <v>0</v>
      </c>
      <c r="J2894" s="286">
        <f>J2895+J2897+J2899</f>
        <v>0</v>
      </c>
      <c r="K2894" s="286">
        <f t="shared" si="293"/>
        <v>54000</v>
      </c>
    </row>
    <row r="2895" spans="1:11" x14ac:dyDescent="0.2">
      <c r="A2895" s="321" t="s">
        <v>903</v>
      </c>
      <c r="B2895" s="325" t="s">
        <v>862</v>
      </c>
      <c r="C2895" s="154">
        <v>43</v>
      </c>
      <c r="D2895" s="155"/>
      <c r="E2895" s="156">
        <v>321</v>
      </c>
      <c r="F2895" s="225"/>
      <c r="G2895" s="157"/>
      <c r="H2895" s="246">
        <f>H2896</f>
        <v>7000</v>
      </c>
      <c r="I2895" s="246">
        <f>I2896</f>
        <v>0</v>
      </c>
      <c r="J2895" s="246">
        <f>J2896</f>
        <v>0</v>
      </c>
      <c r="K2895" s="246">
        <f t="shared" si="293"/>
        <v>7000</v>
      </c>
    </row>
    <row r="2896" spans="1:11" ht="15" x14ac:dyDescent="0.2">
      <c r="A2896" s="215" t="s">
        <v>903</v>
      </c>
      <c r="B2896" s="213" t="s">
        <v>862</v>
      </c>
      <c r="C2896" s="217">
        <v>43</v>
      </c>
      <c r="D2896" s="215" t="s">
        <v>25</v>
      </c>
      <c r="E2896" s="219">
        <v>3211</v>
      </c>
      <c r="F2896" s="229" t="s">
        <v>110</v>
      </c>
      <c r="G2896" s="220"/>
      <c r="H2896" s="222">
        <v>7000</v>
      </c>
      <c r="I2896" s="222"/>
      <c r="J2896" s="222"/>
      <c r="K2896" s="222">
        <f t="shared" si="293"/>
        <v>7000</v>
      </c>
    </row>
    <row r="2897" spans="1:11" x14ac:dyDescent="0.2">
      <c r="A2897" s="321" t="s">
        <v>903</v>
      </c>
      <c r="B2897" s="325" t="s">
        <v>862</v>
      </c>
      <c r="C2897" s="154">
        <v>43</v>
      </c>
      <c r="D2897" s="155"/>
      <c r="E2897" s="156">
        <v>322</v>
      </c>
      <c r="F2897" s="225"/>
      <c r="G2897" s="157"/>
      <c r="H2897" s="246">
        <f>H2898</f>
        <v>3000</v>
      </c>
      <c r="I2897" s="246">
        <f>I2898</f>
        <v>0</v>
      </c>
      <c r="J2897" s="246">
        <f>J2898</f>
        <v>0</v>
      </c>
      <c r="K2897" s="246">
        <f t="shared" si="293"/>
        <v>3000</v>
      </c>
    </row>
    <row r="2898" spans="1:11" ht="15" x14ac:dyDescent="0.2">
      <c r="A2898" s="215" t="s">
        <v>903</v>
      </c>
      <c r="B2898" s="213" t="s">
        <v>862</v>
      </c>
      <c r="C2898" s="217">
        <v>43</v>
      </c>
      <c r="D2898" s="215" t="s">
        <v>25</v>
      </c>
      <c r="E2898" s="219">
        <v>3221</v>
      </c>
      <c r="F2898" s="229" t="s">
        <v>146</v>
      </c>
      <c r="G2898" s="220"/>
      <c r="H2898" s="222">
        <v>3000</v>
      </c>
      <c r="I2898" s="222"/>
      <c r="J2898" s="222"/>
      <c r="K2898" s="222">
        <f t="shared" si="293"/>
        <v>3000</v>
      </c>
    </row>
    <row r="2899" spans="1:11" x14ac:dyDescent="0.2">
      <c r="A2899" s="321" t="s">
        <v>903</v>
      </c>
      <c r="B2899" s="325" t="s">
        <v>862</v>
      </c>
      <c r="C2899" s="154">
        <v>43</v>
      </c>
      <c r="D2899" s="155"/>
      <c r="E2899" s="156">
        <v>323</v>
      </c>
      <c r="F2899" s="225"/>
      <c r="G2899" s="157"/>
      <c r="H2899" s="246">
        <f>H2901+H2900</f>
        <v>44000</v>
      </c>
      <c r="I2899" s="246">
        <f>I2901+I2900</f>
        <v>0</v>
      </c>
      <c r="J2899" s="246">
        <f>J2901+J2900</f>
        <v>0</v>
      </c>
      <c r="K2899" s="246">
        <f t="shared" si="293"/>
        <v>44000</v>
      </c>
    </row>
    <row r="2900" spans="1:11" ht="15" x14ac:dyDescent="0.2">
      <c r="A2900" s="215" t="s">
        <v>903</v>
      </c>
      <c r="B2900" s="213" t="s">
        <v>862</v>
      </c>
      <c r="C2900" s="217">
        <v>43</v>
      </c>
      <c r="D2900" s="215" t="s">
        <v>25</v>
      </c>
      <c r="E2900" s="219">
        <v>3233</v>
      </c>
      <c r="F2900" s="229" t="s">
        <v>119</v>
      </c>
      <c r="G2900" s="344"/>
      <c r="H2900" s="222">
        <v>3000</v>
      </c>
      <c r="I2900" s="222"/>
      <c r="J2900" s="222"/>
      <c r="K2900" s="222">
        <f t="shared" si="293"/>
        <v>3000</v>
      </c>
    </row>
    <row r="2901" spans="1:11" ht="15" x14ac:dyDescent="0.2">
      <c r="A2901" s="215" t="s">
        <v>903</v>
      </c>
      <c r="B2901" s="213" t="s">
        <v>862</v>
      </c>
      <c r="C2901" s="217">
        <v>43</v>
      </c>
      <c r="D2901" s="215" t="s">
        <v>25</v>
      </c>
      <c r="E2901" s="219">
        <v>3237</v>
      </c>
      <c r="F2901" s="229" t="s">
        <v>36</v>
      </c>
      <c r="G2901" s="344"/>
      <c r="H2901" s="222">
        <v>41000</v>
      </c>
      <c r="I2901" s="222"/>
      <c r="J2901" s="222"/>
      <c r="K2901" s="222">
        <f t="shared" si="293"/>
        <v>41000</v>
      </c>
    </row>
    <row r="2902" spans="1:11" x14ac:dyDescent="0.2">
      <c r="A2902" s="353" t="s">
        <v>903</v>
      </c>
      <c r="B2902" s="299" t="s">
        <v>862</v>
      </c>
      <c r="C2902" s="282">
        <v>43</v>
      </c>
      <c r="D2902" s="282"/>
      <c r="E2902" s="283">
        <v>41</v>
      </c>
      <c r="F2902" s="284"/>
      <c r="G2902" s="285"/>
      <c r="H2902" s="286">
        <f t="shared" ref="H2902:J2903" si="294">H2903</f>
        <v>10000</v>
      </c>
      <c r="I2902" s="286">
        <f t="shared" si="294"/>
        <v>0</v>
      </c>
      <c r="J2902" s="286">
        <f t="shared" si="294"/>
        <v>0</v>
      </c>
      <c r="K2902" s="286">
        <f t="shared" si="293"/>
        <v>10000</v>
      </c>
    </row>
    <row r="2903" spans="1:11" x14ac:dyDescent="0.2">
      <c r="A2903" s="321" t="s">
        <v>903</v>
      </c>
      <c r="B2903" s="325" t="s">
        <v>862</v>
      </c>
      <c r="C2903" s="154">
        <v>43</v>
      </c>
      <c r="D2903" s="155"/>
      <c r="E2903" s="156">
        <v>412</v>
      </c>
      <c r="F2903" s="225"/>
      <c r="G2903" s="157"/>
      <c r="H2903" s="242">
        <f t="shared" si="294"/>
        <v>10000</v>
      </c>
      <c r="I2903" s="242">
        <f t="shared" si="294"/>
        <v>0</v>
      </c>
      <c r="J2903" s="242">
        <f t="shared" si="294"/>
        <v>0</v>
      </c>
      <c r="K2903" s="242">
        <f t="shared" si="293"/>
        <v>10000</v>
      </c>
    </row>
    <row r="2904" spans="1:11" ht="15" x14ac:dyDescent="0.2">
      <c r="A2904" s="215" t="s">
        <v>903</v>
      </c>
      <c r="B2904" s="213" t="s">
        <v>862</v>
      </c>
      <c r="C2904" s="217">
        <v>43</v>
      </c>
      <c r="D2904" s="215" t="s">
        <v>25</v>
      </c>
      <c r="E2904" s="219">
        <v>4126</v>
      </c>
      <c r="F2904" s="229" t="s">
        <v>946</v>
      </c>
      <c r="G2904" s="220"/>
      <c r="H2904" s="244">
        <v>10000</v>
      </c>
      <c r="I2904" s="244"/>
      <c r="J2904" s="244"/>
      <c r="K2904" s="244">
        <f t="shared" si="293"/>
        <v>10000</v>
      </c>
    </row>
    <row r="2905" spans="1:11" x14ac:dyDescent="0.2">
      <c r="A2905" s="353" t="s">
        <v>903</v>
      </c>
      <c r="B2905" s="299" t="s">
        <v>862</v>
      </c>
      <c r="C2905" s="282">
        <v>43</v>
      </c>
      <c r="D2905" s="282"/>
      <c r="E2905" s="283">
        <v>42</v>
      </c>
      <c r="F2905" s="284"/>
      <c r="G2905" s="285"/>
      <c r="H2905" s="286">
        <f>+H2906</f>
        <v>168000</v>
      </c>
      <c r="I2905" s="286">
        <f>+I2906</f>
        <v>0</v>
      </c>
      <c r="J2905" s="286">
        <f>+J2906</f>
        <v>0</v>
      </c>
      <c r="K2905" s="286">
        <f t="shared" si="293"/>
        <v>168000</v>
      </c>
    </row>
    <row r="2906" spans="1:11" x14ac:dyDescent="0.2">
      <c r="A2906" s="321" t="s">
        <v>903</v>
      </c>
      <c r="B2906" s="325" t="s">
        <v>862</v>
      </c>
      <c r="C2906" s="154">
        <v>43</v>
      </c>
      <c r="D2906" s="155"/>
      <c r="E2906" s="156">
        <v>422</v>
      </c>
      <c r="F2906" s="225"/>
      <c r="G2906" s="220"/>
      <c r="H2906" s="260">
        <f>H2907+H2908</f>
        <v>168000</v>
      </c>
      <c r="I2906" s="260">
        <f>I2907+I2908</f>
        <v>0</v>
      </c>
      <c r="J2906" s="260">
        <f>J2907+J2908</f>
        <v>0</v>
      </c>
      <c r="K2906" s="260">
        <f t="shared" si="293"/>
        <v>168000</v>
      </c>
    </row>
    <row r="2907" spans="1:11" ht="15" x14ac:dyDescent="0.2">
      <c r="A2907" s="215" t="s">
        <v>903</v>
      </c>
      <c r="B2907" s="213" t="s">
        <v>862</v>
      </c>
      <c r="C2907" s="217">
        <v>43</v>
      </c>
      <c r="D2907" s="215" t="s">
        <v>25</v>
      </c>
      <c r="E2907" s="219">
        <v>4222</v>
      </c>
      <c r="F2907" s="229" t="s">
        <v>130</v>
      </c>
      <c r="G2907" s="220"/>
      <c r="H2907" s="244">
        <v>23000</v>
      </c>
      <c r="I2907" s="244"/>
      <c r="J2907" s="244"/>
      <c r="K2907" s="244">
        <f t="shared" si="293"/>
        <v>23000</v>
      </c>
    </row>
    <row r="2908" spans="1:11" ht="15" x14ac:dyDescent="0.2">
      <c r="A2908" s="215" t="s">
        <v>903</v>
      </c>
      <c r="B2908" s="213" t="s">
        <v>862</v>
      </c>
      <c r="C2908" s="217">
        <v>43</v>
      </c>
      <c r="D2908" s="215" t="s">
        <v>25</v>
      </c>
      <c r="E2908" s="219">
        <v>4225</v>
      </c>
      <c r="F2908" s="229" t="s">
        <v>904</v>
      </c>
      <c r="G2908" s="220"/>
      <c r="H2908" s="244">
        <v>145000</v>
      </c>
      <c r="I2908" s="244"/>
      <c r="J2908" s="244"/>
      <c r="K2908" s="244">
        <f t="shared" si="293"/>
        <v>145000</v>
      </c>
    </row>
    <row r="2909" spans="1:11" x14ac:dyDescent="0.2">
      <c r="A2909" s="331" t="s">
        <v>903</v>
      </c>
      <c r="B2909" s="329" t="s">
        <v>862</v>
      </c>
      <c r="C2909" s="282">
        <v>559</v>
      </c>
      <c r="D2909" s="329"/>
      <c r="E2909" s="283">
        <v>31</v>
      </c>
      <c r="F2909" s="284"/>
      <c r="G2909" s="347"/>
      <c r="H2909" s="314">
        <f>H2910+H2912</f>
        <v>32000</v>
      </c>
      <c r="I2909" s="314">
        <f>I2910+I2912</f>
        <v>0</v>
      </c>
      <c r="J2909" s="314">
        <f>J2910+J2912</f>
        <v>0</v>
      </c>
      <c r="K2909" s="314">
        <f t="shared" si="293"/>
        <v>32000</v>
      </c>
    </row>
    <row r="2910" spans="1:11" x14ac:dyDescent="0.2">
      <c r="A2910" s="321" t="s">
        <v>903</v>
      </c>
      <c r="B2910" s="325" t="s">
        <v>862</v>
      </c>
      <c r="C2910" s="326">
        <v>559</v>
      </c>
      <c r="D2910" s="321"/>
      <c r="E2910" s="187">
        <v>311</v>
      </c>
      <c r="F2910" s="230"/>
      <c r="G2910" s="220"/>
      <c r="H2910" s="200">
        <f>H2911</f>
        <v>27000</v>
      </c>
      <c r="I2910" s="200">
        <f>I2911</f>
        <v>0</v>
      </c>
      <c r="J2910" s="200">
        <f>J2911</f>
        <v>0</v>
      </c>
      <c r="K2910" s="200">
        <f t="shared" si="293"/>
        <v>27000</v>
      </c>
    </row>
    <row r="2911" spans="1:11" ht="15" x14ac:dyDescent="0.2">
      <c r="A2911" s="215" t="s">
        <v>903</v>
      </c>
      <c r="B2911" s="213" t="s">
        <v>862</v>
      </c>
      <c r="C2911" s="214">
        <v>559</v>
      </c>
      <c r="D2911" s="215" t="s">
        <v>25</v>
      </c>
      <c r="E2911" s="188">
        <v>3111</v>
      </c>
      <c r="F2911" s="228" t="s">
        <v>19</v>
      </c>
      <c r="G2911" s="220"/>
      <c r="H2911" s="330">
        <v>27000</v>
      </c>
      <c r="I2911" s="330"/>
      <c r="J2911" s="330"/>
      <c r="K2911" s="330">
        <f t="shared" si="293"/>
        <v>27000</v>
      </c>
    </row>
    <row r="2912" spans="1:11" x14ac:dyDescent="0.2">
      <c r="A2912" s="321" t="s">
        <v>903</v>
      </c>
      <c r="B2912" s="325" t="s">
        <v>862</v>
      </c>
      <c r="C2912" s="326">
        <v>559</v>
      </c>
      <c r="D2912" s="321"/>
      <c r="E2912" s="187">
        <v>313</v>
      </c>
      <c r="F2912" s="230"/>
      <c r="G2912" s="220"/>
      <c r="H2912" s="200">
        <f>H2913</f>
        <v>5000</v>
      </c>
      <c r="I2912" s="200">
        <f>I2913</f>
        <v>0</v>
      </c>
      <c r="J2912" s="200">
        <f>J2913</f>
        <v>0</v>
      </c>
      <c r="K2912" s="200">
        <f t="shared" si="293"/>
        <v>5000</v>
      </c>
    </row>
    <row r="2913" spans="1:11" ht="15" x14ac:dyDescent="0.2">
      <c r="A2913" s="215" t="s">
        <v>903</v>
      </c>
      <c r="B2913" s="213" t="s">
        <v>862</v>
      </c>
      <c r="C2913" s="214">
        <v>559</v>
      </c>
      <c r="D2913" s="215" t="s">
        <v>25</v>
      </c>
      <c r="E2913" s="188">
        <v>3132</v>
      </c>
      <c r="F2913" s="228" t="s">
        <v>280</v>
      </c>
      <c r="G2913" s="220"/>
      <c r="H2913" s="330">
        <v>5000</v>
      </c>
      <c r="I2913" s="330"/>
      <c r="J2913" s="330"/>
      <c r="K2913" s="330">
        <f t="shared" si="293"/>
        <v>5000</v>
      </c>
    </row>
    <row r="2914" spans="1:11" x14ac:dyDescent="0.2">
      <c r="A2914" s="353" t="s">
        <v>903</v>
      </c>
      <c r="B2914" s="299" t="s">
        <v>862</v>
      </c>
      <c r="C2914" s="282">
        <v>559</v>
      </c>
      <c r="D2914" s="282"/>
      <c r="E2914" s="283">
        <v>32</v>
      </c>
      <c r="F2914" s="284"/>
      <c r="G2914" s="347"/>
      <c r="H2914" s="286">
        <f>H2915+H2917+H2919</f>
        <v>294000</v>
      </c>
      <c r="I2914" s="286">
        <f>I2915+I2917+I2919</f>
        <v>0</v>
      </c>
      <c r="J2914" s="286">
        <f>J2915+J2917+J2919</f>
        <v>0</v>
      </c>
      <c r="K2914" s="286">
        <f t="shared" si="293"/>
        <v>294000</v>
      </c>
    </row>
    <row r="2915" spans="1:11" x14ac:dyDescent="0.2">
      <c r="A2915" s="321" t="s">
        <v>903</v>
      </c>
      <c r="B2915" s="325" t="s">
        <v>862</v>
      </c>
      <c r="C2915" s="154">
        <v>559</v>
      </c>
      <c r="D2915" s="155"/>
      <c r="E2915" s="156">
        <v>321</v>
      </c>
      <c r="F2915" s="225"/>
      <c r="G2915" s="220"/>
      <c r="H2915" s="246">
        <f>H2916</f>
        <v>39000</v>
      </c>
      <c r="I2915" s="246">
        <f>I2916</f>
        <v>0</v>
      </c>
      <c r="J2915" s="246">
        <f>J2916</f>
        <v>0</v>
      </c>
      <c r="K2915" s="246">
        <f t="shared" si="293"/>
        <v>39000</v>
      </c>
    </row>
    <row r="2916" spans="1:11" ht="15" x14ac:dyDescent="0.2">
      <c r="A2916" s="215" t="s">
        <v>903</v>
      </c>
      <c r="B2916" s="213" t="s">
        <v>862</v>
      </c>
      <c r="C2916" s="217">
        <v>559</v>
      </c>
      <c r="D2916" s="215" t="s">
        <v>25</v>
      </c>
      <c r="E2916" s="219">
        <v>3211</v>
      </c>
      <c r="F2916" s="229" t="s">
        <v>110</v>
      </c>
      <c r="G2916" s="220"/>
      <c r="H2916" s="222">
        <v>39000</v>
      </c>
      <c r="I2916" s="222"/>
      <c r="J2916" s="222"/>
      <c r="K2916" s="222">
        <f t="shared" si="293"/>
        <v>39000</v>
      </c>
    </row>
    <row r="2917" spans="1:11" x14ac:dyDescent="0.2">
      <c r="A2917" s="321" t="s">
        <v>903</v>
      </c>
      <c r="B2917" s="325" t="s">
        <v>862</v>
      </c>
      <c r="C2917" s="154">
        <v>559</v>
      </c>
      <c r="D2917" s="155"/>
      <c r="E2917" s="156">
        <v>322</v>
      </c>
      <c r="F2917" s="225"/>
      <c r="G2917" s="220"/>
      <c r="H2917" s="246">
        <f>H2918</f>
        <v>13000</v>
      </c>
      <c r="I2917" s="246">
        <f>I2918</f>
        <v>0</v>
      </c>
      <c r="J2917" s="246">
        <f>J2918</f>
        <v>0</v>
      </c>
      <c r="K2917" s="246">
        <f t="shared" si="293"/>
        <v>13000</v>
      </c>
    </row>
    <row r="2918" spans="1:11" ht="15" x14ac:dyDescent="0.2">
      <c r="A2918" s="215" t="s">
        <v>903</v>
      </c>
      <c r="B2918" s="213" t="s">
        <v>862</v>
      </c>
      <c r="C2918" s="217">
        <v>559</v>
      </c>
      <c r="D2918" s="215" t="s">
        <v>25</v>
      </c>
      <c r="E2918" s="219">
        <v>3221</v>
      </c>
      <c r="F2918" s="229" t="s">
        <v>146</v>
      </c>
      <c r="G2918" s="220"/>
      <c r="H2918" s="222">
        <v>13000</v>
      </c>
      <c r="I2918" s="222"/>
      <c r="J2918" s="222"/>
      <c r="K2918" s="222">
        <f t="shared" si="293"/>
        <v>13000</v>
      </c>
    </row>
    <row r="2919" spans="1:11" x14ac:dyDescent="0.2">
      <c r="A2919" s="321" t="s">
        <v>903</v>
      </c>
      <c r="B2919" s="325" t="s">
        <v>862</v>
      </c>
      <c r="C2919" s="154">
        <v>559</v>
      </c>
      <c r="D2919" s="155"/>
      <c r="E2919" s="156">
        <v>323</v>
      </c>
      <c r="F2919" s="225"/>
      <c r="G2919" s="220"/>
      <c r="H2919" s="246">
        <f>H2921+H2920</f>
        <v>242000</v>
      </c>
      <c r="I2919" s="246">
        <f>I2921+I2920</f>
        <v>0</v>
      </c>
      <c r="J2919" s="246">
        <f>J2921+J2920</f>
        <v>0</v>
      </c>
      <c r="K2919" s="246">
        <f t="shared" si="293"/>
        <v>242000</v>
      </c>
    </row>
    <row r="2920" spans="1:11" ht="15" x14ac:dyDescent="0.2">
      <c r="A2920" s="215" t="s">
        <v>903</v>
      </c>
      <c r="B2920" s="213" t="s">
        <v>862</v>
      </c>
      <c r="C2920" s="217">
        <v>559</v>
      </c>
      <c r="D2920" s="215" t="s">
        <v>25</v>
      </c>
      <c r="E2920" s="219">
        <v>3233</v>
      </c>
      <c r="F2920" s="229" t="s">
        <v>119</v>
      </c>
      <c r="G2920" s="220"/>
      <c r="H2920" s="222">
        <v>13000</v>
      </c>
      <c r="I2920" s="222"/>
      <c r="J2920" s="222"/>
      <c r="K2920" s="222">
        <f t="shared" si="293"/>
        <v>13000</v>
      </c>
    </row>
    <row r="2921" spans="1:11" ht="15" x14ac:dyDescent="0.2">
      <c r="A2921" s="215" t="s">
        <v>903</v>
      </c>
      <c r="B2921" s="213" t="s">
        <v>862</v>
      </c>
      <c r="C2921" s="217">
        <v>559</v>
      </c>
      <c r="D2921" s="215" t="s">
        <v>25</v>
      </c>
      <c r="E2921" s="219">
        <v>3237</v>
      </c>
      <c r="F2921" s="229" t="s">
        <v>36</v>
      </c>
      <c r="G2921" s="220"/>
      <c r="H2921" s="222">
        <v>229000</v>
      </c>
      <c r="I2921" s="222"/>
      <c r="J2921" s="222"/>
      <c r="K2921" s="222">
        <f t="shared" si="293"/>
        <v>229000</v>
      </c>
    </row>
    <row r="2922" spans="1:11" x14ac:dyDescent="0.2">
      <c r="A2922" s="353" t="s">
        <v>903</v>
      </c>
      <c r="B2922" s="299" t="s">
        <v>862</v>
      </c>
      <c r="C2922" s="282">
        <v>559</v>
      </c>
      <c r="D2922" s="282"/>
      <c r="E2922" s="283">
        <v>41</v>
      </c>
      <c r="F2922" s="284"/>
      <c r="G2922" s="285"/>
      <c r="H2922" s="286">
        <f t="shared" ref="H2922:J2923" si="295">H2923</f>
        <v>50000</v>
      </c>
      <c r="I2922" s="286">
        <f t="shared" si="295"/>
        <v>0</v>
      </c>
      <c r="J2922" s="286">
        <f t="shared" si="295"/>
        <v>0</v>
      </c>
      <c r="K2922" s="286">
        <f t="shared" si="293"/>
        <v>50000</v>
      </c>
    </row>
    <row r="2923" spans="1:11" x14ac:dyDescent="0.2">
      <c r="A2923" s="321" t="s">
        <v>903</v>
      </c>
      <c r="B2923" s="325" t="s">
        <v>862</v>
      </c>
      <c r="C2923" s="154">
        <v>559</v>
      </c>
      <c r="D2923" s="155"/>
      <c r="E2923" s="156">
        <v>412</v>
      </c>
      <c r="F2923" s="225"/>
      <c r="G2923" s="157"/>
      <c r="H2923" s="242">
        <f t="shared" si="295"/>
        <v>50000</v>
      </c>
      <c r="I2923" s="242">
        <f t="shared" si="295"/>
        <v>0</v>
      </c>
      <c r="J2923" s="242">
        <f t="shared" si="295"/>
        <v>0</v>
      </c>
      <c r="K2923" s="242">
        <f t="shared" si="293"/>
        <v>50000</v>
      </c>
    </row>
    <row r="2924" spans="1:11" ht="15" x14ac:dyDescent="0.2">
      <c r="A2924" s="215" t="s">
        <v>903</v>
      </c>
      <c r="B2924" s="213" t="s">
        <v>862</v>
      </c>
      <c r="C2924" s="217">
        <v>559</v>
      </c>
      <c r="D2924" s="215" t="s">
        <v>25</v>
      </c>
      <c r="E2924" s="219">
        <v>4126</v>
      </c>
      <c r="F2924" s="229" t="s">
        <v>946</v>
      </c>
      <c r="G2924" s="220"/>
      <c r="H2924" s="244">
        <v>50000</v>
      </c>
      <c r="I2924" s="244"/>
      <c r="J2924" s="244"/>
      <c r="K2924" s="244">
        <f t="shared" si="293"/>
        <v>50000</v>
      </c>
    </row>
    <row r="2925" spans="1:11" x14ac:dyDescent="0.2">
      <c r="A2925" s="353" t="s">
        <v>903</v>
      </c>
      <c r="B2925" s="299" t="s">
        <v>862</v>
      </c>
      <c r="C2925" s="282">
        <v>559</v>
      </c>
      <c r="D2925" s="282"/>
      <c r="E2925" s="283">
        <v>42</v>
      </c>
      <c r="F2925" s="284"/>
      <c r="G2925" s="347"/>
      <c r="H2925" s="286">
        <f>H2926</f>
        <v>957000</v>
      </c>
      <c r="I2925" s="286">
        <f>I2926</f>
        <v>0</v>
      </c>
      <c r="J2925" s="286">
        <f>J2926</f>
        <v>0</v>
      </c>
      <c r="K2925" s="286">
        <f t="shared" si="293"/>
        <v>957000</v>
      </c>
    </row>
    <row r="2926" spans="1:11" x14ac:dyDescent="0.2">
      <c r="A2926" s="321" t="s">
        <v>903</v>
      </c>
      <c r="B2926" s="325" t="s">
        <v>862</v>
      </c>
      <c r="C2926" s="154">
        <v>559</v>
      </c>
      <c r="D2926" s="155"/>
      <c r="E2926" s="156">
        <v>422</v>
      </c>
      <c r="F2926" s="225"/>
      <c r="G2926" s="220"/>
      <c r="H2926" s="260">
        <f>H2927+H2928</f>
        <v>957000</v>
      </c>
      <c r="I2926" s="260">
        <f>I2927+I2928</f>
        <v>0</v>
      </c>
      <c r="J2926" s="260">
        <f>J2927+J2928</f>
        <v>0</v>
      </c>
      <c r="K2926" s="260">
        <f t="shared" si="293"/>
        <v>957000</v>
      </c>
    </row>
    <row r="2927" spans="1:11" ht="15" x14ac:dyDescent="0.2">
      <c r="A2927" s="215" t="s">
        <v>903</v>
      </c>
      <c r="B2927" s="213" t="s">
        <v>862</v>
      </c>
      <c r="C2927" s="217">
        <v>559</v>
      </c>
      <c r="D2927" s="215" t="s">
        <v>25</v>
      </c>
      <c r="E2927" s="219">
        <v>4222</v>
      </c>
      <c r="F2927" s="229" t="s">
        <v>130</v>
      </c>
      <c r="G2927" s="220"/>
      <c r="H2927" s="244">
        <v>150000</v>
      </c>
      <c r="I2927" s="244"/>
      <c r="J2927" s="244"/>
      <c r="K2927" s="244">
        <f t="shared" si="293"/>
        <v>150000</v>
      </c>
    </row>
    <row r="2928" spans="1:11" ht="15" x14ac:dyDescent="0.2">
      <c r="A2928" s="215" t="s">
        <v>903</v>
      </c>
      <c r="B2928" s="213" t="s">
        <v>862</v>
      </c>
      <c r="C2928" s="217">
        <v>559</v>
      </c>
      <c r="D2928" s="215" t="s">
        <v>25</v>
      </c>
      <c r="E2928" s="219">
        <v>4225</v>
      </c>
      <c r="F2928" s="229" t="s">
        <v>904</v>
      </c>
      <c r="G2928" s="220"/>
      <c r="H2928" s="244">
        <v>807000</v>
      </c>
      <c r="I2928" s="244"/>
      <c r="J2928" s="244"/>
      <c r="K2928" s="244">
        <f t="shared" si="293"/>
        <v>807000</v>
      </c>
    </row>
    <row r="2929" spans="1:11" ht="67.5" x14ac:dyDescent="0.2">
      <c r="A2929" s="354" t="s">
        <v>903</v>
      </c>
      <c r="B2929" s="293" t="s">
        <v>863</v>
      </c>
      <c r="C2929" s="293"/>
      <c r="D2929" s="293"/>
      <c r="E2929" s="294"/>
      <c r="F2929" s="296" t="s">
        <v>835</v>
      </c>
      <c r="G2929" s="297" t="s">
        <v>683</v>
      </c>
      <c r="H2929" s="298">
        <f>H2930+H2935+H2945+H2948+H2953+H2963+H2942+H2960</f>
        <v>2172000</v>
      </c>
      <c r="I2929" s="298">
        <f>I2930+I2935+I2945+I2948+I2953+I2963+I2942+I2960</f>
        <v>0</v>
      </c>
      <c r="J2929" s="298">
        <f>J2930+J2935+J2945+J2948+J2953+J2963+J2942+J2960</f>
        <v>0</v>
      </c>
      <c r="K2929" s="298">
        <f t="shared" si="293"/>
        <v>2172000</v>
      </c>
    </row>
    <row r="2930" spans="1:11" x14ac:dyDescent="0.2">
      <c r="A2930" s="331" t="s">
        <v>903</v>
      </c>
      <c r="B2930" s="329" t="s">
        <v>863</v>
      </c>
      <c r="C2930" s="282">
        <v>43</v>
      </c>
      <c r="D2930" s="329"/>
      <c r="E2930" s="283">
        <v>31</v>
      </c>
      <c r="F2930" s="284"/>
      <c r="G2930" s="284"/>
      <c r="H2930" s="314">
        <f>H2931+H2933</f>
        <v>60000</v>
      </c>
      <c r="I2930" s="314">
        <f>I2931+I2933</f>
        <v>0</v>
      </c>
      <c r="J2930" s="314">
        <f>J2931+J2933</f>
        <v>0</v>
      </c>
      <c r="K2930" s="314">
        <f t="shared" si="293"/>
        <v>60000</v>
      </c>
    </row>
    <row r="2931" spans="1:11" x14ac:dyDescent="0.2">
      <c r="A2931" s="321" t="s">
        <v>903</v>
      </c>
      <c r="B2931" s="325" t="s">
        <v>863</v>
      </c>
      <c r="C2931" s="326">
        <v>43</v>
      </c>
      <c r="D2931" s="321"/>
      <c r="E2931" s="187">
        <v>311</v>
      </c>
      <c r="F2931" s="230"/>
      <c r="G2931" s="327"/>
      <c r="H2931" s="200">
        <f t="shared" ref="H2931:J2933" si="296">H2932</f>
        <v>51000</v>
      </c>
      <c r="I2931" s="200">
        <f t="shared" si="296"/>
        <v>0</v>
      </c>
      <c r="J2931" s="200">
        <f t="shared" si="296"/>
        <v>0</v>
      </c>
      <c r="K2931" s="200">
        <f t="shared" si="293"/>
        <v>51000</v>
      </c>
    </row>
    <row r="2932" spans="1:11" ht="15" x14ac:dyDescent="0.2">
      <c r="A2932" s="215" t="s">
        <v>903</v>
      </c>
      <c r="B2932" s="213" t="s">
        <v>863</v>
      </c>
      <c r="C2932" s="214">
        <v>43</v>
      </c>
      <c r="D2932" s="215" t="s">
        <v>25</v>
      </c>
      <c r="E2932" s="188">
        <v>3111</v>
      </c>
      <c r="F2932" s="228" t="s">
        <v>19</v>
      </c>
      <c r="H2932" s="330">
        <v>51000</v>
      </c>
      <c r="I2932" s="330"/>
      <c r="J2932" s="330"/>
      <c r="K2932" s="330">
        <f t="shared" si="293"/>
        <v>51000</v>
      </c>
    </row>
    <row r="2933" spans="1:11" x14ac:dyDescent="0.2">
      <c r="A2933" s="321" t="s">
        <v>903</v>
      </c>
      <c r="B2933" s="325" t="s">
        <v>863</v>
      </c>
      <c r="C2933" s="326">
        <v>43</v>
      </c>
      <c r="D2933" s="321"/>
      <c r="E2933" s="187">
        <v>313</v>
      </c>
      <c r="F2933" s="230"/>
      <c r="G2933" s="327"/>
      <c r="H2933" s="200">
        <f t="shared" si="296"/>
        <v>9000</v>
      </c>
      <c r="I2933" s="200">
        <f t="shared" si="296"/>
        <v>0</v>
      </c>
      <c r="J2933" s="200">
        <f t="shared" si="296"/>
        <v>0</v>
      </c>
      <c r="K2933" s="200">
        <f t="shared" si="293"/>
        <v>9000</v>
      </c>
    </row>
    <row r="2934" spans="1:11" ht="15" x14ac:dyDescent="0.2">
      <c r="A2934" s="215" t="s">
        <v>903</v>
      </c>
      <c r="B2934" s="213" t="s">
        <v>863</v>
      </c>
      <c r="C2934" s="214">
        <v>43</v>
      </c>
      <c r="D2934" s="215" t="s">
        <v>25</v>
      </c>
      <c r="E2934" s="188">
        <v>3132</v>
      </c>
      <c r="F2934" s="228" t="s">
        <v>280</v>
      </c>
      <c r="H2934" s="330">
        <v>9000</v>
      </c>
      <c r="I2934" s="330"/>
      <c r="J2934" s="330"/>
      <c r="K2934" s="330">
        <f t="shared" si="293"/>
        <v>9000</v>
      </c>
    </row>
    <row r="2935" spans="1:11" x14ac:dyDescent="0.2">
      <c r="A2935" s="353" t="s">
        <v>903</v>
      </c>
      <c r="B2935" s="299" t="s">
        <v>863</v>
      </c>
      <c r="C2935" s="282">
        <v>43</v>
      </c>
      <c r="D2935" s="282"/>
      <c r="E2935" s="283">
        <v>32</v>
      </c>
      <c r="F2935" s="284"/>
      <c r="G2935" s="285"/>
      <c r="H2935" s="286">
        <f>H2936+H2938+H2940</f>
        <v>251000</v>
      </c>
      <c r="I2935" s="286">
        <f>I2936+I2938+I2940</f>
        <v>0</v>
      </c>
      <c r="J2935" s="286">
        <f>J2936+J2938+J2940</f>
        <v>0</v>
      </c>
      <c r="K2935" s="286">
        <f t="shared" si="293"/>
        <v>251000</v>
      </c>
    </row>
    <row r="2936" spans="1:11" x14ac:dyDescent="0.2">
      <c r="A2936" s="321" t="s">
        <v>903</v>
      </c>
      <c r="B2936" s="325" t="s">
        <v>863</v>
      </c>
      <c r="C2936" s="154">
        <v>43</v>
      </c>
      <c r="D2936" s="155"/>
      <c r="E2936" s="156">
        <v>321</v>
      </c>
      <c r="F2936" s="225"/>
      <c r="G2936" s="157"/>
      <c r="H2936" s="246">
        <f>H2937</f>
        <v>17000</v>
      </c>
      <c r="I2936" s="246">
        <f>I2937</f>
        <v>0</v>
      </c>
      <c r="J2936" s="246">
        <f>J2937</f>
        <v>0</v>
      </c>
      <c r="K2936" s="246">
        <f t="shared" si="293"/>
        <v>17000</v>
      </c>
    </row>
    <row r="2937" spans="1:11" ht="15" x14ac:dyDescent="0.2">
      <c r="A2937" s="215" t="s">
        <v>903</v>
      </c>
      <c r="B2937" s="213" t="s">
        <v>863</v>
      </c>
      <c r="C2937" s="217">
        <v>43</v>
      </c>
      <c r="D2937" s="215" t="s">
        <v>25</v>
      </c>
      <c r="E2937" s="219">
        <v>3211</v>
      </c>
      <c r="F2937" s="229" t="s">
        <v>110</v>
      </c>
      <c r="G2937" s="220"/>
      <c r="H2937" s="222">
        <v>17000</v>
      </c>
      <c r="I2937" s="222"/>
      <c r="J2937" s="222"/>
      <c r="K2937" s="222">
        <f t="shared" si="293"/>
        <v>17000</v>
      </c>
    </row>
    <row r="2938" spans="1:11" x14ac:dyDescent="0.2">
      <c r="A2938" s="321" t="s">
        <v>903</v>
      </c>
      <c r="B2938" s="325" t="s">
        <v>863</v>
      </c>
      <c r="C2938" s="154">
        <v>43</v>
      </c>
      <c r="D2938" s="155"/>
      <c r="E2938" s="156">
        <v>322</v>
      </c>
      <c r="F2938" s="225"/>
      <c r="G2938" s="157"/>
      <c r="H2938" s="246">
        <f>H2939</f>
        <v>9000</v>
      </c>
      <c r="I2938" s="246">
        <f>I2939</f>
        <v>0</v>
      </c>
      <c r="J2938" s="246">
        <f>J2939</f>
        <v>0</v>
      </c>
      <c r="K2938" s="246">
        <f t="shared" si="293"/>
        <v>9000</v>
      </c>
    </row>
    <row r="2939" spans="1:11" ht="15" x14ac:dyDescent="0.2">
      <c r="A2939" s="215" t="s">
        <v>903</v>
      </c>
      <c r="B2939" s="213" t="s">
        <v>863</v>
      </c>
      <c r="C2939" s="217">
        <v>43</v>
      </c>
      <c r="D2939" s="215" t="s">
        <v>25</v>
      </c>
      <c r="E2939" s="219">
        <v>3221</v>
      </c>
      <c r="F2939" s="229" t="s">
        <v>146</v>
      </c>
      <c r="G2939" s="220"/>
      <c r="H2939" s="222">
        <v>9000</v>
      </c>
      <c r="I2939" s="222"/>
      <c r="J2939" s="222"/>
      <c r="K2939" s="222">
        <f t="shared" si="293"/>
        <v>9000</v>
      </c>
    </row>
    <row r="2940" spans="1:11" x14ac:dyDescent="0.2">
      <c r="A2940" s="321" t="s">
        <v>903</v>
      </c>
      <c r="B2940" s="325" t="s">
        <v>863</v>
      </c>
      <c r="C2940" s="154">
        <v>43</v>
      </c>
      <c r="D2940" s="155"/>
      <c r="E2940" s="156">
        <v>323</v>
      </c>
      <c r="F2940" s="225"/>
      <c r="G2940" s="157"/>
      <c r="H2940" s="246">
        <f>SUM(H2941:H2941)</f>
        <v>225000</v>
      </c>
      <c r="I2940" s="246">
        <f>SUM(I2941:I2941)</f>
        <v>0</v>
      </c>
      <c r="J2940" s="246">
        <f>SUM(J2941:J2941)</f>
        <v>0</v>
      </c>
      <c r="K2940" s="246">
        <f t="shared" si="293"/>
        <v>225000</v>
      </c>
    </row>
    <row r="2941" spans="1:11" ht="15" x14ac:dyDescent="0.2">
      <c r="A2941" s="215" t="s">
        <v>903</v>
      </c>
      <c r="B2941" s="213" t="s">
        <v>863</v>
      </c>
      <c r="C2941" s="217">
        <v>43</v>
      </c>
      <c r="D2941" s="215" t="s">
        <v>25</v>
      </c>
      <c r="E2941" s="219">
        <v>3237</v>
      </c>
      <c r="F2941" s="229" t="s">
        <v>36</v>
      </c>
      <c r="G2941" s="220"/>
      <c r="H2941" s="222">
        <v>225000</v>
      </c>
      <c r="I2941" s="222"/>
      <c r="J2941" s="222"/>
      <c r="K2941" s="222">
        <f t="shared" si="293"/>
        <v>225000</v>
      </c>
    </row>
    <row r="2942" spans="1:11" x14ac:dyDescent="0.2">
      <c r="A2942" s="353" t="s">
        <v>903</v>
      </c>
      <c r="B2942" s="299" t="s">
        <v>863</v>
      </c>
      <c r="C2942" s="282">
        <v>43</v>
      </c>
      <c r="D2942" s="282"/>
      <c r="E2942" s="283">
        <v>41</v>
      </c>
      <c r="F2942" s="284"/>
      <c r="G2942" s="285"/>
      <c r="H2942" s="286">
        <f t="shared" ref="H2942:J2943" si="297">H2943</f>
        <v>2000</v>
      </c>
      <c r="I2942" s="286">
        <f t="shared" si="297"/>
        <v>0</v>
      </c>
      <c r="J2942" s="286">
        <f t="shared" si="297"/>
        <v>0</v>
      </c>
      <c r="K2942" s="286">
        <f t="shared" si="293"/>
        <v>2000</v>
      </c>
    </row>
    <row r="2943" spans="1:11" x14ac:dyDescent="0.2">
      <c r="A2943" s="321" t="s">
        <v>903</v>
      </c>
      <c r="B2943" s="325" t="s">
        <v>863</v>
      </c>
      <c r="C2943" s="154">
        <v>43</v>
      </c>
      <c r="D2943" s="155"/>
      <c r="E2943" s="156">
        <v>412</v>
      </c>
      <c r="F2943" s="225"/>
      <c r="G2943" s="157"/>
      <c r="H2943" s="242">
        <f t="shared" si="297"/>
        <v>2000</v>
      </c>
      <c r="I2943" s="242">
        <f t="shared" si="297"/>
        <v>0</v>
      </c>
      <c r="J2943" s="242">
        <f t="shared" si="297"/>
        <v>0</v>
      </c>
      <c r="K2943" s="242">
        <f t="shared" si="293"/>
        <v>2000</v>
      </c>
    </row>
    <row r="2944" spans="1:11" ht="15" x14ac:dyDescent="0.2">
      <c r="A2944" s="215" t="s">
        <v>903</v>
      </c>
      <c r="B2944" s="213" t="s">
        <v>863</v>
      </c>
      <c r="C2944" s="217">
        <v>43</v>
      </c>
      <c r="D2944" s="215" t="s">
        <v>25</v>
      </c>
      <c r="E2944" s="219">
        <v>4126</v>
      </c>
      <c r="F2944" s="229" t="s">
        <v>4</v>
      </c>
      <c r="G2944" s="220"/>
      <c r="H2944" s="244">
        <v>2000</v>
      </c>
      <c r="I2944" s="244"/>
      <c r="J2944" s="244"/>
      <c r="K2944" s="244">
        <f t="shared" si="293"/>
        <v>2000</v>
      </c>
    </row>
    <row r="2945" spans="1:11" x14ac:dyDescent="0.2">
      <c r="A2945" s="353" t="s">
        <v>903</v>
      </c>
      <c r="B2945" s="299" t="s">
        <v>863</v>
      </c>
      <c r="C2945" s="282">
        <v>43</v>
      </c>
      <c r="D2945" s="282"/>
      <c r="E2945" s="283">
        <v>42</v>
      </c>
      <c r="F2945" s="284"/>
      <c r="G2945" s="285"/>
      <c r="H2945" s="286">
        <f t="shared" ref="H2945:J2946" si="298">H2946</f>
        <v>13000</v>
      </c>
      <c r="I2945" s="286">
        <f t="shared" si="298"/>
        <v>0</v>
      </c>
      <c r="J2945" s="286">
        <f t="shared" si="298"/>
        <v>0</v>
      </c>
      <c r="K2945" s="286">
        <f t="shared" si="293"/>
        <v>13000</v>
      </c>
    </row>
    <row r="2946" spans="1:11" x14ac:dyDescent="0.2">
      <c r="A2946" s="321" t="s">
        <v>903</v>
      </c>
      <c r="B2946" s="325" t="s">
        <v>863</v>
      </c>
      <c r="C2946" s="154">
        <v>43</v>
      </c>
      <c r="D2946" s="155"/>
      <c r="E2946" s="156">
        <v>422</v>
      </c>
      <c r="F2946" s="225"/>
      <c r="G2946" s="157"/>
      <c r="H2946" s="242">
        <f t="shared" si="298"/>
        <v>13000</v>
      </c>
      <c r="I2946" s="242">
        <f t="shared" si="298"/>
        <v>0</v>
      </c>
      <c r="J2946" s="242">
        <f t="shared" si="298"/>
        <v>0</v>
      </c>
      <c r="K2946" s="242">
        <f t="shared" si="293"/>
        <v>13000</v>
      </c>
    </row>
    <row r="2947" spans="1:11" ht="15" x14ac:dyDescent="0.2">
      <c r="A2947" s="215" t="s">
        <v>903</v>
      </c>
      <c r="B2947" s="213" t="s">
        <v>863</v>
      </c>
      <c r="C2947" s="217">
        <v>43</v>
      </c>
      <c r="D2947" s="215" t="s">
        <v>25</v>
      </c>
      <c r="E2947" s="219">
        <v>4222</v>
      </c>
      <c r="F2947" s="229" t="s">
        <v>130</v>
      </c>
      <c r="G2947" s="220"/>
      <c r="H2947" s="244">
        <v>13000</v>
      </c>
      <c r="I2947" s="244"/>
      <c r="J2947" s="244"/>
      <c r="K2947" s="244">
        <f t="shared" si="293"/>
        <v>13000</v>
      </c>
    </row>
    <row r="2948" spans="1:11" x14ac:dyDescent="0.2">
      <c r="A2948" s="331" t="s">
        <v>903</v>
      </c>
      <c r="B2948" s="329" t="s">
        <v>863</v>
      </c>
      <c r="C2948" s="282">
        <v>559</v>
      </c>
      <c r="D2948" s="329"/>
      <c r="E2948" s="283">
        <v>31</v>
      </c>
      <c r="F2948" s="284"/>
      <c r="G2948" s="347"/>
      <c r="H2948" s="314">
        <f>H2949+H2951</f>
        <v>340000</v>
      </c>
      <c r="I2948" s="314">
        <f>I2949+I2951</f>
        <v>0</v>
      </c>
      <c r="J2948" s="314">
        <f>J2949+J2951</f>
        <v>0</v>
      </c>
      <c r="K2948" s="314">
        <f t="shared" si="293"/>
        <v>340000</v>
      </c>
    </row>
    <row r="2949" spans="1:11" x14ac:dyDescent="0.2">
      <c r="A2949" s="321" t="s">
        <v>903</v>
      </c>
      <c r="B2949" s="325" t="s">
        <v>863</v>
      </c>
      <c r="C2949" s="326">
        <v>559</v>
      </c>
      <c r="D2949" s="321"/>
      <c r="E2949" s="187">
        <v>311</v>
      </c>
      <c r="F2949" s="230"/>
      <c r="G2949" s="220"/>
      <c r="H2949" s="200">
        <f>H2950</f>
        <v>290000</v>
      </c>
      <c r="I2949" s="200">
        <f>I2950</f>
        <v>0</v>
      </c>
      <c r="J2949" s="200">
        <f>J2950</f>
        <v>0</v>
      </c>
      <c r="K2949" s="200">
        <f t="shared" si="293"/>
        <v>290000</v>
      </c>
    </row>
    <row r="2950" spans="1:11" ht="15" x14ac:dyDescent="0.2">
      <c r="A2950" s="215" t="s">
        <v>903</v>
      </c>
      <c r="B2950" s="213" t="s">
        <v>863</v>
      </c>
      <c r="C2950" s="214">
        <v>559</v>
      </c>
      <c r="D2950" s="215" t="s">
        <v>25</v>
      </c>
      <c r="E2950" s="188">
        <v>3111</v>
      </c>
      <c r="F2950" s="228" t="s">
        <v>19</v>
      </c>
      <c r="G2950" s="220"/>
      <c r="H2950" s="330">
        <v>290000</v>
      </c>
      <c r="I2950" s="330"/>
      <c r="J2950" s="330"/>
      <c r="K2950" s="330">
        <f t="shared" si="293"/>
        <v>290000</v>
      </c>
    </row>
    <row r="2951" spans="1:11" x14ac:dyDescent="0.2">
      <c r="A2951" s="321" t="s">
        <v>903</v>
      </c>
      <c r="B2951" s="325" t="s">
        <v>863</v>
      </c>
      <c r="C2951" s="326">
        <v>559</v>
      </c>
      <c r="D2951" s="321"/>
      <c r="E2951" s="187">
        <v>313</v>
      </c>
      <c r="F2951" s="230"/>
      <c r="G2951" s="220"/>
      <c r="H2951" s="200">
        <f>H2952</f>
        <v>50000</v>
      </c>
      <c r="I2951" s="200">
        <f>I2952</f>
        <v>0</v>
      </c>
      <c r="J2951" s="200">
        <f>J2952</f>
        <v>0</v>
      </c>
      <c r="K2951" s="200">
        <f t="shared" si="293"/>
        <v>50000</v>
      </c>
    </row>
    <row r="2952" spans="1:11" ht="15" x14ac:dyDescent="0.2">
      <c r="A2952" s="215" t="s">
        <v>903</v>
      </c>
      <c r="B2952" s="213" t="s">
        <v>863</v>
      </c>
      <c r="C2952" s="214">
        <v>559</v>
      </c>
      <c r="D2952" s="215" t="s">
        <v>25</v>
      </c>
      <c r="E2952" s="188">
        <v>3132</v>
      </c>
      <c r="F2952" s="228" t="s">
        <v>280</v>
      </c>
      <c r="G2952" s="220"/>
      <c r="H2952" s="330">
        <v>50000</v>
      </c>
      <c r="I2952" s="330"/>
      <c r="J2952" s="330"/>
      <c r="K2952" s="330">
        <f t="shared" si="293"/>
        <v>50000</v>
      </c>
    </row>
    <row r="2953" spans="1:11" x14ac:dyDescent="0.2">
      <c r="A2953" s="353" t="s">
        <v>903</v>
      </c>
      <c r="B2953" s="299" t="s">
        <v>863</v>
      </c>
      <c r="C2953" s="282">
        <v>559</v>
      </c>
      <c r="D2953" s="282"/>
      <c r="E2953" s="283">
        <v>32</v>
      </c>
      <c r="F2953" s="284"/>
      <c r="G2953" s="347"/>
      <c r="H2953" s="350">
        <f>H2954+H2956+H2958</f>
        <v>1421000</v>
      </c>
      <c r="I2953" s="350">
        <f>I2954+I2956+I2958</f>
        <v>0</v>
      </c>
      <c r="J2953" s="350">
        <f>J2954+J2956+J2958</f>
        <v>0</v>
      </c>
      <c r="K2953" s="350">
        <f t="shared" si="293"/>
        <v>1421000</v>
      </c>
    </row>
    <row r="2954" spans="1:11" x14ac:dyDescent="0.2">
      <c r="A2954" s="321" t="s">
        <v>903</v>
      </c>
      <c r="B2954" s="325" t="s">
        <v>863</v>
      </c>
      <c r="C2954" s="154">
        <v>559</v>
      </c>
      <c r="D2954" s="155"/>
      <c r="E2954" s="156">
        <v>321</v>
      </c>
      <c r="F2954" s="225"/>
      <c r="G2954" s="220"/>
      <c r="H2954" s="260">
        <f>H2955</f>
        <v>95000</v>
      </c>
      <c r="I2954" s="260">
        <f>I2955</f>
        <v>0</v>
      </c>
      <c r="J2954" s="260">
        <f>J2955</f>
        <v>0</v>
      </c>
      <c r="K2954" s="260">
        <f t="shared" si="293"/>
        <v>95000</v>
      </c>
    </row>
    <row r="2955" spans="1:11" ht="15" x14ac:dyDescent="0.2">
      <c r="A2955" s="215" t="s">
        <v>903</v>
      </c>
      <c r="B2955" s="213" t="s">
        <v>863</v>
      </c>
      <c r="C2955" s="217">
        <v>559</v>
      </c>
      <c r="D2955" s="215" t="s">
        <v>25</v>
      </c>
      <c r="E2955" s="219">
        <v>3211</v>
      </c>
      <c r="F2955" s="229" t="s">
        <v>110</v>
      </c>
      <c r="G2955" s="220"/>
      <c r="H2955" s="244">
        <v>95000</v>
      </c>
      <c r="I2955" s="244"/>
      <c r="J2955" s="244"/>
      <c r="K2955" s="244">
        <f t="shared" ref="K2955:K3018" si="299">H2955-I2955+J2955</f>
        <v>95000</v>
      </c>
    </row>
    <row r="2956" spans="1:11" x14ac:dyDescent="0.2">
      <c r="A2956" s="321" t="s">
        <v>903</v>
      </c>
      <c r="B2956" s="325" t="s">
        <v>863</v>
      </c>
      <c r="C2956" s="154">
        <v>559</v>
      </c>
      <c r="D2956" s="155"/>
      <c r="E2956" s="156">
        <v>322</v>
      </c>
      <c r="F2956" s="225"/>
      <c r="G2956" s="157"/>
      <c r="H2956" s="260">
        <f>H2957</f>
        <v>51000</v>
      </c>
      <c r="I2956" s="260">
        <f>I2957</f>
        <v>0</v>
      </c>
      <c r="J2956" s="260">
        <f>J2957</f>
        <v>0</v>
      </c>
      <c r="K2956" s="260">
        <f t="shared" si="299"/>
        <v>51000</v>
      </c>
    </row>
    <row r="2957" spans="1:11" ht="15" x14ac:dyDescent="0.2">
      <c r="A2957" s="215" t="s">
        <v>903</v>
      </c>
      <c r="B2957" s="213" t="s">
        <v>863</v>
      </c>
      <c r="C2957" s="217">
        <v>559</v>
      </c>
      <c r="D2957" s="215" t="s">
        <v>25</v>
      </c>
      <c r="E2957" s="219">
        <v>3221</v>
      </c>
      <c r="F2957" s="229" t="s">
        <v>146</v>
      </c>
      <c r="G2957" s="220"/>
      <c r="H2957" s="244">
        <v>51000</v>
      </c>
      <c r="I2957" s="244"/>
      <c r="J2957" s="244"/>
      <c r="K2957" s="244">
        <f t="shared" si="299"/>
        <v>51000</v>
      </c>
    </row>
    <row r="2958" spans="1:11" x14ac:dyDescent="0.2">
      <c r="A2958" s="321" t="s">
        <v>903</v>
      </c>
      <c r="B2958" s="325" t="s">
        <v>863</v>
      </c>
      <c r="C2958" s="154">
        <v>559</v>
      </c>
      <c r="D2958" s="155"/>
      <c r="E2958" s="156">
        <v>323</v>
      </c>
      <c r="F2958" s="225"/>
      <c r="G2958" s="157"/>
      <c r="H2958" s="260">
        <f>H2959</f>
        <v>1275000</v>
      </c>
      <c r="I2958" s="260">
        <f>I2959</f>
        <v>0</v>
      </c>
      <c r="J2958" s="260">
        <f>J2959</f>
        <v>0</v>
      </c>
      <c r="K2958" s="260">
        <f t="shared" si="299"/>
        <v>1275000</v>
      </c>
    </row>
    <row r="2959" spans="1:11" ht="15" x14ac:dyDescent="0.2">
      <c r="A2959" s="215" t="s">
        <v>903</v>
      </c>
      <c r="B2959" s="213" t="s">
        <v>863</v>
      </c>
      <c r="C2959" s="217">
        <v>559</v>
      </c>
      <c r="D2959" s="215" t="s">
        <v>25</v>
      </c>
      <c r="E2959" s="219">
        <v>3237</v>
      </c>
      <c r="F2959" s="229" t="s">
        <v>36</v>
      </c>
      <c r="G2959" s="220"/>
      <c r="H2959" s="244">
        <v>1275000</v>
      </c>
      <c r="I2959" s="244"/>
      <c r="J2959" s="244"/>
      <c r="K2959" s="244">
        <f t="shared" si="299"/>
        <v>1275000</v>
      </c>
    </row>
    <row r="2960" spans="1:11" x14ac:dyDescent="0.2">
      <c r="A2960" s="353" t="s">
        <v>903</v>
      </c>
      <c r="B2960" s="299" t="s">
        <v>863</v>
      </c>
      <c r="C2960" s="282">
        <v>559</v>
      </c>
      <c r="D2960" s="282"/>
      <c r="E2960" s="283">
        <v>41</v>
      </c>
      <c r="F2960" s="284"/>
      <c r="G2960" s="285"/>
      <c r="H2960" s="286">
        <f t="shared" ref="H2960:J2961" si="300">H2961</f>
        <v>10000</v>
      </c>
      <c r="I2960" s="286">
        <f t="shared" si="300"/>
        <v>0</v>
      </c>
      <c r="J2960" s="286">
        <f t="shared" si="300"/>
        <v>0</v>
      </c>
      <c r="K2960" s="286">
        <f t="shared" si="299"/>
        <v>10000</v>
      </c>
    </row>
    <row r="2961" spans="1:11" x14ac:dyDescent="0.2">
      <c r="A2961" s="321" t="s">
        <v>903</v>
      </c>
      <c r="B2961" s="325" t="s">
        <v>863</v>
      </c>
      <c r="C2961" s="154">
        <v>559</v>
      </c>
      <c r="D2961" s="155"/>
      <c r="E2961" s="156">
        <v>412</v>
      </c>
      <c r="F2961" s="225"/>
      <c r="G2961" s="157"/>
      <c r="H2961" s="242">
        <f t="shared" si="300"/>
        <v>10000</v>
      </c>
      <c r="I2961" s="242">
        <f t="shared" si="300"/>
        <v>0</v>
      </c>
      <c r="J2961" s="242">
        <f t="shared" si="300"/>
        <v>0</v>
      </c>
      <c r="K2961" s="242">
        <f t="shared" si="299"/>
        <v>10000</v>
      </c>
    </row>
    <row r="2962" spans="1:11" ht="15" x14ac:dyDescent="0.2">
      <c r="A2962" s="215" t="s">
        <v>903</v>
      </c>
      <c r="B2962" s="213" t="s">
        <v>863</v>
      </c>
      <c r="C2962" s="217">
        <v>559</v>
      </c>
      <c r="D2962" s="215" t="s">
        <v>25</v>
      </c>
      <c r="E2962" s="219">
        <v>4126</v>
      </c>
      <c r="F2962" s="229" t="s">
        <v>4</v>
      </c>
      <c r="G2962" s="220"/>
      <c r="H2962" s="244">
        <v>10000</v>
      </c>
      <c r="I2962" s="244"/>
      <c r="J2962" s="244"/>
      <c r="K2962" s="244">
        <f t="shared" si="299"/>
        <v>10000</v>
      </c>
    </row>
    <row r="2963" spans="1:11" x14ac:dyDescent="0.2">
      <c r="A2963" s="353" t="s">
        <v>903</v>
      </c>
      <c r="B2963" s="299" t="s">
        <v>863</v>
      </c>
      <c r="C2963" s="282">
        <v>559</v>
      </c>
      <c r="D2963" s="282"/>
      <c r="E2963" s="283">
        <v>42</v>
      </c>
      <c r="F2963" s="284"/>
      <c r="G2963" s="285"/>
      <c r="H2963" s="286">
        <f t="shared" ref="H2963:J2964" si="301">H2964</f>
        <v>75000</v>
      </c>
      <c r="I2963" s="286">
        <f t="shared" si="301"/>
        <v>0</v>
      </c>
      <c r="J2963" s="286">
        <f t="shared" si="301"/>
        <v>0</v>
      </c>
      <c r="K2963" s="286">
        <f t="shared" si="299"/>
        <v>75000</v>
      </c>
    </row>
    <row r="2964" spans="1:11" x14ac:dyDescent="0.2">
      <c r="A2964" s="321" t="s">
        <v>903</v>
      </c>
      <c r="B2964" s="325" t="s">
        <v>863</v>
      </c>
      <c r="C2964" s="154">
        <v>559</v>
      </c>
      <c r="D2964" s="155"/>
      <c r="E2964" s="156">
        <v>422</v>
      </c>
      <c r="F2964" s="225"/>
      <c r="G2964" s="157"/>
      <c r="H2964" s="242">
        <f t="shared" si="301"/>
        <v>75000</v>
      </c>
      <c r="I2964" s="242">
        <f t="shared" si="301"/>
        <v>0</v>
      </c>
      <c r="J2964" s="242">
        <f t="shared" si="301"/>
        <v>0</v>
      </c>
      <c r="K2964" s="242">
        <f t="shared" si="299"/>
        <v>75000</v>
      </c>
    </row>
    <row r="2965" spans="1:11" ht="15" x14ac:dyDescent="0.2">
      <c r="A2965" s="215" t="s">
        <v>903</v>
      </c>
      <c r="B2965" s="213" t="s">
        <v>863</v>
      </c>
      <c r="C2965" s="217">
        <v>559</v>
      </c>
      <c r="D2965" s="215" t="s">
        <v>25</v>
      </c>
      <c r="E2965" s="219">
        <v>4222</v>
      </c>
      <c r="F2965" s="229" t="s">
        <v>130</v>
      </c>
      <c r="G2965" s="220"/>
      <c r="H2965" s="244">
        <v>75000</v>
      </c>
      <c r="I2965" s="244"/>
      <c r="J2965" s="244"/>
      <c r="K2965" s="244">
        <f t="shared" si="299"/>
        <v>75000</v>
      </c>
    </row>
    <row r="2966" spans="1:11" x14ac:dyDescent="0.2">
      <c r="A2966" s="362" t="s">
        <v>905</v>
      </c>
      <c r="B2966" s="415" t="s">
        <v>745</v>
      </c>
      <c r="C2966" s="415"/>
      <c r="D2966" s="415"/>
      <c r="E2966" s="415"/>
      <c r="F2966" s="233" t="s">
        <v>733</v>
      </c>
      <c r="G2966" s="180"/>
      <c r="H2966" s="151">
        <f>H3029+H3217+H3270+H2967+H3069+H3079+H3130+H3163+H3210+H3246</f>
        <v>77588050</v>
      </c>
      <c r="I2966" s="151">
        <f t="shared" ref="I2966:J2966" si="302">I3029+I3217+I3270+I2967+I3069+I3079+I3130+I3163+I3210+I3246</f>
        <v>777933</v>
      </c>
      <c r="J2966" s="151">
        <f t="shared" si="302"/>
        <v>12360337</v>
      </c>
      <c r="K2966" s="151">
        <f t="shared" si="299"/>
        <v>89170454</v>
      </c>
    </row>
    <row r="2967" spans="1:11" ht="67.5" x14ac:dyDescent="0.2">
      <c r="A2967" s="354" t="s">
        <v>905</v>
      </c>
      <c r="B2967" s="293" t="s">
        <v>864</v>
      </c>
      <c r="C2967" s="293"/>
      <c r="D2967" s="293"/>
      <c r="E2967" s="294"/>
      <c r="F2967" s="296" t="s">
        <v>757</v>
      </c>
      <c r="G2967" s="297" t="s">
        <v>683</v>
      </c>
      <c r="H2967" s="298">
        <f>H2973+H2983+H3015+H3021+H3024+H2968</f>
        <v>23786500</v>
      </c>
      <c r="I2967" s="298">
        <f t="shared" ref="I2967:J2967" si="303">I2973+I2983+I3015+I3021+I3024+I2968</f>
        <v>519933</v>
      </c>
      <c r="J2967" s="298">
        <f t="shared" si="303"/>
        <v>829933</v>
      </c>
      <c r="K2967" s="298">
        <f t="shared" si="299"/>
        <v>24096500</v>
      </c>
    </row>
    <row r="2968" spans="1:11" x14ac:dyDescent="0.2">
      <c r="A2968" s="353" t="s">
        <v>905</v>
      </c>
      <c r="B2968" s="299" t="s">
        <v>864</v>
      </c>
      <c r="C2968" s="282">
        <v>31</v>
      </c>
      <c r="D2968" s="282"/>
      <c r="E2968" s="283">
        <v>32</v>
      </c>
      <c r="F2968" s="284"/>
      <c r="G2968" s="285"/>
      <c r="H2968" s="286">
        <f>H2969+H2971</f>
        <v>0</v>
      </c>
      <c r="I2968" s="286">
        <f t="shared" ref="I2968:J2968" si="304">I2969+I2971</f>
        <v>0</v>
      </c>
      <c r="J2968" s="286">
        <f t="shared" si="304"/>
        <v>99933</v>
      </c>
      <c r="K2968" s="286">
        <f t="shared" si="299"/>
        <v>99933</v>
      </c>
    </row>
    <row r="2969" spans="1:11" x14ac:dyDescent="0.2">
      <c r="A2969" s="321" t="s">
        <v>905</v>
      </c>
      <c r="B2969" s="325" t="s">
        <v>864</v>
      </c>
      <c r="C2969" s="326">
        <v>31</v>
      </c>
      <c r="D2969" s="321"/>
      <c r="E2969" s="187">
        <v>322</v>
      </c>
      <c r="F2969" s="230"/>
      <c r="G2969" s="327"/>
      <c r="H2969" s="200">
        <f>H2970</f>
        <v>0</v>
      </c>
      <c r="I2969" s="200">
        <f t="shared" ref="I2969:J2969" si="305">I2970</f>
        <v>0</v>
      </c>
      <c r="J2969" s="200">
        <f t="shared" si="305"/>
        <v>49933</v>
      </c>
      <c r="K2969" s="200">
        <f t="shared" si="299"/>
        <v>49933</v>
      </c>
    </row>
    <row r="2970" spans="1:11" ht="15" x14ac:dyDescent="0.2">
      <c r="A2970" s="215" t="s">
        <v>905</v>
      </c>
      <c r="B2970" s="213" t="s">
        <v>864</v>
      </c>
      <c r="C2970" s="214">
        <v>31</v>
      </c>
      <c r="D2970" s="215" t="s">
        <v>25</v>
      </c>
      <c r="E2970" s="188">
        <v>3223</v>
      </c>
      <c r="F2970" s="228" t="s">
        <v>115</v>
      </c>
      <c r="H2970" s="330"/>
      <c r="I2970" s="330"/>
      <c r="J2970" s="330">
        <v>49933</v>
      </c>
      <c r="K2970" s="330">
        <f t="shared" si="299"/>
        <v>49933</v>
      </c>
    </row>
    <row r="2971" spans="1:11" x14ac:dyDescent="0.2">
      <c r="A2971" s="321" t="s">
        <v>905</v>
      </c>
      <c r="B2971" s="325" t="s">
        <v>864</v>
      </c>
      <c r="C2971" s="326">
        <v>31</v>
      </c>
      <c r="D2971" s="321"/>
      <c r="E2971" s="187">
        <v>323</v>
      </c>
      <c r="F2971" s="230"/>
      <c r="G2971" s="327"/>
      <c r="H2971" s="200">
        <f>H2972</f>
        <v>0</v>
      </c>
      <c r="I2971" s="200">
        <f t="shared" ref="I2971:J2971" si="306">I2972</f>
        <v>0</v>
      </c>
      <c r="J2971" s="200">
        <f t="shared" si="306"/>
        <v>50000</v>
      </c>
      <c r="K2971" s="200">
        <f t="shared" si="299"/>
        <v>50000</v>
      </c>
    </row>
    <row r="2972" spans="1:11" ht="15" x14ac:dyDescent="0.2">
      <c r="A2972" s="215" t="s">
        <v>905</v>
      </c>
      <c r="B2972" s="213" t="s">
        <v>864</v>
      </c>
      <c r="C2972" s="214">
        <v>31</v>
      </c>
      <c r="D2972" s="215" t="s">
        <v>25</v>
      </c>
      <c r="E2972" s="188">
        <v>3234</v>
      </c>
      <c r="F2972" s="228" t="s">
        <v>120</v>
      </c>
      <c r="H2972" s="330"/>
      <c r="I2972" s="330"/>
      <c r="J2972" s="330">
        <v>50000</v>
      </c>
      <c r="K2972" s="330">
        <f t="shared" si="299"/>
        <v>50000</v>
      </c>
    </row>
    <row r="2973" spans="1:11" x14ac:dyDescent="0.2">
      <c r="A2973" s="353" t="s">
        <v>905</v>
      </c>
      <c r="B2973" s="299" t="s">
        <v>864</v>
      </c>
      <c r="C2973" s="282">
        <v>43</v>
      </c>
      <c r="D2973" s="282"/>
      <c r="E2973" s="283">
        <v>31</v>
      </c>
      <c r="F2973" s="284"/>
      <c r="G2973" s="285"/>
      <c r="H2973" s="286">
        <f>H2974+H2979+H2981</f>
        <v>12786000</v>
      </c>
      <c r="I2973" s="286">
        <f>I2974+I2979+I2981</f>
        <v>250000</v>
      </c>
      <c r="J2973" s="286">
        <f>J2974+J2979+J2981</f>
        <v>250000</v>
      </c>
      <c r="K2973" s="286">
        <f t="shared" si="299"/>
        <v>12786000</v>
      </c>
    </row>
    <row r="2974" spans="1:11" x14ac:dyDescent="0.2">
      <c r="A2974" s="321" t="s">
        <v>905</v>
      </c>
      <c r="B2974" s="325" t="s">
        <v>864</v>
      </c>
      <c r="C2974" s="326">
        <v>43</v>
      </c>
      <c r="D2974" s="321"/>
      <c r="E2974" s="187">
        <v>311</v>
      </c>
      <c r="F2974" s="230"/>
      <c r="G2974" s="327"/>
      <c r="H2974" s="200">
        <f>H2975+H2976+H2977+H2978</f>
        <v>10203000</v>
      </c>
      <c r="I2974" s="200">
        <f>I2975+I2976+I2977+I2978</f>
        <v>200000</v>
      </c>
      <c r="J2974" s="200">
        <f>J2975+J2976+J2977+J2978</f>
        <v>0</v>
      </c>
      <c r="K2974" s="200">
        <f t="shared" si="299"/>
        <v>10003000</v>
      </c>
    </row>
    <row r="2975" spans="1:11" ht="15" x14ac:dyDescent="0.2">
      <c r="A2975" s="215" t="s">
        <v>905</v>
      </c>
      <c r="B2975" s="213" t="s">
        <v>864</v>
      </c>
      <c r="C2975" s="214">
        <v>43</v>
      </c>
      <c r="D2975" s="215" t="s">
        <v>25</v>
      </c>
      <c r="E2975" s="188">
        <v>3111</v>
      </c>
      <c r="F2975" s="228" t="s">
        <v>19</v>
      </c>
      <c r="H2975" s="330">
        <v>10200000</v>
      </c>
      <c r="I2975" s="330">
        <v>200000</v>
      </c>
      <c r="J2975" s="330"/>
      <c r="K2975" s="330">
        <f t="shared" si="299"/>
        <v>10000000</v>
      </c>
    </row>
    <row r="2976" spans="1:11" ht="15" x14ac:dyDescent="0.2">
      <c r="A2976" s="215" t="s">
        <v>905</v>
      </c>
      <c r="B2976" s="213" t="s">
        <v>864</v>
      </c>
      <c r="C2976" s="214">
        <v>43</v>
      </c>
      <c r="D2976" s="215" t="s">
        <v>25</v>
      </c>
      <c r="E2976" s="188">
        <v>3112</v>
      </c>
      <c r="F2976" s="228" t="s">
        <v>638</v>
      </c>
      <c r="H2976" s="330">
        <v>1000</v>
      </c>
      <c r="I2976" s="330"/>
      <c r="J2976" s="330"/>
      <c r="K2976" s="330">
        <f t="shared" si="299"/>
        <v>1000</v>
      </c>
    </row>
    <row r="2977" spans="1:11" ht="15" x14ac:dyDescent="0.2">
      <c r="A2977" s="215" t="s">
        <v>905</v>
      </c>
      <c r="B2977" s="213" t="s">
        <v>864</v>
      </c>
      <c r="C2977" s="214">
        <v>43</v>
      </c>
      <c r="D2977" s="215" t="s">
        <v>25</v>
      </c>
      <c r="E2977" s="188">
        <v>3113</v>
      </c>
      <c r="F2977" s="228" t="s">
        <v>20</v>
      </c>
      <c r="H2977" s="330">
        <v>1000</v>
      </c>
      <c r="I2977" s="330"/>
      <c r="J2977" s="330"/>
      <c r="K2977" s="330">
        <f t="shared" si="299"/>
        <v>1000</v>
      </c>
    </row>
    <row r="2978" spans="1:11" ht="15" x14ac:dyDescent="0.2">
      <c r="A2978" s="215" t="s">
        <v>905</v>
      </c>
      <c r="B2978" s="213" t="s">
        <v>864</v>
      </c>
      <c r="C2978" s="214">
        <v>43</v>
      </c>
      <c r="D2978" s="215" t="s">
        <v>25</v>
      </c>
      <c r="E2978" s="188">
        <v>3114</v>
      </c>
      <c r="F2978" s="228" t="s">
        <v>21</v>
      </c>
      <c r="H2978" s="330">
        <v>1000</v>
      </c>
      <c r="I2978" s="330"/>
      <c r="J2978" s="330"/>
      <c r="K2978" s="330">
        <f t="shared" si="299"/>
        <v>1000</v>
      </c>
    </row>
    <row r="2979" spans="1:11" x14ac:dyDescent="0.2">
      <c r="A2979" s="321" t="s">
        <v>905</v>
      </c>
      <c r="B2979" s="325" t="s">
        <v>864</v>
      </c>
      <c r="C2979" s="326">
        <v>43</v>
      </c>
      <c r="D2979" s="321"/>
      <c r="E2979" s="187">
        <v>312</v>
      </c>
      <c r="F2979" s="230"/>
      <c r="G2979" s="327"/>
      <c r="H2979" s="200">
        <f>H2980</f>
        <v>900000</v>
      </c>
      <c r="I2979" s="200">
        <f>I2980</f>
        <v>0</v>
      </c>
      <c r="J2979" s="200">
        <f>J2980</f>
        <v>250000</v>
      </c>
      <c r="K2979" s="200">
        <f t="shared" si="299"/>
        <v>1150000</v>
      </c>
    </row>
    <row r="2980" spans="1:11" ht="15" x14ac:dyDescent="0.2">
      <c r="A2980" s="215" t="s">
        <v>905</v>
      </c>
      <c r="B2980" s="213" t="s">
        <v>864</v>
      </c>
      <c r="C2980" s="214">
        <v>43</v>
      </c>
      <c r="D2980" s="215" t="s">
        <v>25</v>
      </c>
      <c r="E2980" s="188">
        <v>3121</v>
      </c>
      <c r="F2980" s="228" t="s">
        <v>138</v>
      </c>
      <c r="H2980" s="330">
        <v>900000</v>
      </c>
      <c r="I2980" s="330"/>
      <c r="J2980" s="330">
        <v>250000</v>
      </c>
      <c r="K2980" s="330">
        <f t="shared" si="299"/>
        <v>1150000</v>
      </c>
    </row>
    <row r="2981" spans="1:11" x14ac:dyDescent="0.2">
      <c r="A2981" s="321" t="s">
        <v>905</v>
      </c>
      <c r="B2981" s="325" t="s">
        <v>864</v>
      </c>
      <c r="C2981" s="326">
        <v>43</v>
      </c>
      <c r="D2981" s="321"/>
      <c r="E2981" s="187">
        <v>313</v>
      </c>
      <c r="F2981" s="230"/>
      <c r="G2981" s="327"/>
      <c r="H2981" s="200">
        <f>H2982</f>
        <v>1683000</v>
      </c>
      <c r="I2981" s="200">
        <f>I2982</f>
        <v>50000</v>
      </c>
      <c r="J2981" s="200">
        <f>J2982</f>
        <v>0</v>
      </c>
      <c r="K2981" s="200">
        <f t="shared" si="299"/>
        <v>1633000</v>
      </c>
    </row>
    <row r="2982" spans="1:11" ht="15" x14ac:dyDescent="0.2">
      <c r="A2982" s="215" t="s">
        <v>905</v>
      </c>
      <c r="B2982" s="213" t="s">
        <v>864</v>
      </c>
      <c r="C2982" s="214">
        <v>43</v>
      </c>
      <c r="D2982" s="215" t="s">
        <v>25</v>
      </c>
      <c r="E2982" s="188">
        <v>3132</v>
      </c>
      <c r="F2982" s="228" t="s">
        <v>280</v>
      </c>
      <c r="H2982" s="330">
        <v>1683000</v>
      </c>
      <c r="I2982" s="330">
        <v>50000</v>
      </c>
      <c r="J2982" s="330"/>
      <c r="K2982" s="330">
        <f t="shared" si="299"/>
        <v>1633000</v>
      </c>
    </row>
    <row r="2983" spans="1:11" x14ac:dyDescent="0.2">
      <c r="A2983" s="353" t="s">
        <v>905</v>
      </c>
      <c r="B2983" s="299" t="s">
        <v>864</v>
      </c>
      <c r="C2983" s="282">
        <v>43</v>
      </c>
      <c r="D2983" s="282"/>
      <c r="E2983" s="283">
        <v>32</v>
      </c>
      <c r="F2983" s="284"/>
      <c r="G2983" s="285"/>
      <c r="H2983" s="286">
        <f>H2984+H2989+H2996+H3005+H3007</f>
        <v>10847500</v>
      </c>
      <c r="I2983" s="286">
        <f>I2984+I2989+I2996+I3005+I3007</f>
        <v>169933</v>
      </c>
      <c r="J2983" s="286">
        <f>J2984+J2989+J2996+J3005+J3007</f>
        <v>250000</v>
      </c>
      <c r="K2983" s="286">
        <f t="shared" si="299"/>
        <v>10927567</v>
      </c>
    </row>
    <row r="2984" spans="1:11" x14ac:dyDescent="0.2">
      <c r="A2984" s="321" t="s">
        <v>905</v>
      </c>
      <c r="B2984" s="325" t="s">
        <v>864</v>
      </c>
      <c r="C2984" s="326">
        <v>43</v>
      </c>
      <c r="D2984" s="321"/>
      <c r="E2984" s="187">
        <v>321</v>
      </c>
      <c r="F2984" s="230"/>
      <c r="G2984" s="327"/>
      <c r="H2984" s="200">
        <f>H2985+H2986+H2987+H2988</f>
        <v>430000</v>
      </c>
      <c r="I2984" s="200">
        <f>I2985+I2986+I2987+I2988</f>
        <v>0</v>
      </c>
      <c r="J2984" s="200">
        <f>J2985+J2986+J2987+J2988</f>
        <v>0</v>
      </c>
      <c r="K2984" s="200">
        <f t="shared" si="299"/>
        <v>430000</v>
      </c>
    </row>
    <row r="2985" spans="1:11" ht="15" x14ac:dyDescent="0.2">
      <c r="A2985" s="215" t="s">
        <v>905</v>
      </c>
      <c r="B2985" s="213" t="s">
        <v>864</v>
      </c>
      <c r="C2985" s="214">
        <v>43</v>
      </c>
      <c r="D2985" s="215" t="s">
        <v>25</v>
      </c>
      <c r="E2985" s="188">
        <v>3211</v>
      </c>
      <c r="F2985" s="228" t="s">
        <v>110</v>
      </c>
      <c r="H2985" s="330">
        <v>100000</v>
      </c>
      <c r="I2985" s="330"/>
      <c r="J2985" s="330"/>
      <c r="K2985" s="330">
        <f t="shared" si="299"/>
        <v>100000</v>
      </c>
    </row>
    <row r="2986" spans="1:11" ht="30" x14ac:dyDescent="0.2">
      <c r="A2986" s="215" t="s">
        <v>905</v>
      </c>
      <c r="B2986" s="213" t="s">
        <v>864</v>
      </c>
      <c r="C2986" s="214">
        <v>43</v>
      </c>
      <c r="D2986" s="215" t="s">
        <v>25</v>
      </c>
      <c r="E2986" s="188">
        <v>3212</v>
      </c>
      <c r="F2986" s="228" t="s">
        <v>111</v>
      </c>
      <c r="H2986" s="330">
        <v>240000</v>
      </c>
      <c r="I2986" s="330"/>
      <c r="J2986" s="330"/>
      <c r="K2986" s="330">
        <f t="shared" si="299"/>
        <v>240000</v>
      </c>
    </row>
    <row r="2987" spans="1:11" ht="15" x14ac:dyDescent="0.2">
      <c r="A2987" s="215" t="s">
        <v>905</v>
      </c>
      <c r="B2987" s="213" t="s">
        <v>864</v>
      </c>
      <c r="C2987" s="214">
        <v>43</v>
      </c>
      <c r="D2987" s="215" t="s">
        <v>25</v>
      </c>
      <c r="E2987" s="188">
        <v>3213</v>
      </c>
      <c r="F2987" s="228" t="s">
        <v>112</v>
      </c>
      <c r="H2987" s="330">
        <v>70000</v>
      </c>
      <c r="I2987" s="330"/>
      <c r="J2987" s="330"/>
      <c r="K2987" s="330">
        <f t="shared" si="299"/>
        <v>70000</v>
      </c>
    </row>
    <row r="2988" spans="1:11" ht="15" x14ac:dyDescent="0.2">
      <c r="A2988" s="215" t="s">
        <v>905</v>
      </c>
      <c r="B2988" s="213" t="s">
        <v>864</v>
      </c>
      <c r="C2988" s="214">
        <v>43</v>
      </c>
      <c r="D2988" s="215" t="s">
        <v>25</v>
      </c>
      <c r="E2988" s="188">
        <v>3214</v>
      </c>
      <c r="F2988" s="228" t="s">
        <v>234</v>
      </c>
      <c r="H2988" s="330">
        <v>20000</v>
      </c>
      <c r="I2988" s="330"/>
      <c r="J2988" s="330"/>
      <c r="K2988" s="330">
        <f t="shared" si="299"/>
        <v>20000</v>
      </c>
    </row>
    <row r="2989" spans="1:11" x14ac:dyDescent="0.2">
      <c r="A2989" s="321" t="s">
        <v>905</v>
      </c>
      <c r="B2989" s="325" t="s">
        <v>864</v>
      </c>
      <c r="C2989" s="326">
        <v>43</v>
      </c>
      <c r="D2989" s="321"/>
      <c r="E2989" s="187">
        <v>322</v>
      </c>
      <c r="F2989" s="230"/>
      <c r="G2989" s="327"/>
      <c r="H2989" s="200">
        <f>H2990+H2991+H2992+H2993+H2994+H2995</f>
        <v>1080000</v>
      </c>
      <c r="I2989" s="200">
        <f>I2990+I2991+I2992+I2993+I2994+I2995</f>
        <v>49933</v>
      </c>
      <c r="J2989" s="200">
        <f>J2990+J2991+J2992+J2993+J2994+J2995</f>
        <v>0</v>
      </c>
      <c r="K2989" s="200">
        <f t="shared" si="299"/>
        <v>1030067</v>
      </c>
    </row>
    <row r="2990" spans="1:11" ht="15" x14ac:dyDescent="0.2">
      <c r="A2990" s="215" t="s">
        <v>905</v>
      </c>
      <c r="B2990" s="213" t="s">
        <v>864</v>
      </c>
      <c r="C2990" s="214">
        <v>43</v>
      </c>
      <c r="D2990" s="215" t="s">
        <v>25</v>
      </c>
      <c r="E2990" s="188">
        <v>3221</v>
      </c>
      <c r="F2990" s="228" t="s">
        <v>146</v>
      </c>
      <c r="H2990" s="330">
        <v>200000</v>
      </c>
      <c r="I2990" s="330"/>
      <c r="J2990" s="330"/>
      <c r="K2990" s="330">
        <f t="shared" si="299"/>
        <v>200000</v>
      </c>
    </row>
    <row r="2991" spans="1:11" ht="15" x14ac:dyDescent="0.2">
      <c r="A2991" s="215" t="s">
        <v>905</v>
      </c>
      <c r="B2991" s="213" t="s">
        <v>864</v>
      </c>
      <c r="C2991" s="214">
        <v>43</v>
      </c>
      <c r="D2991" s="215" t="s">
        <v>25</v>
      </c>
      <c r="E2991" s="188">
        <v>3222</v>
      </c>
      <c r="F2991" s="228" t="s">
        <v>114</v>
      </c>
      <c r="H2991" s="330">
        <v>30000</v>
      </c>
      <c r="I2991" s="330"/>
      <c r="J2991" s="330"/>
      <c r="K2991" s="330">
        <f t="shared" si="299"/>
        <v>30000</v>
      </c>
    </row>
    <row r="2992" spans="1:11" ht="15" x14ac:dyDescent="0.2">
      <c r="A2992" s="215" t="s">
        <v>905</v>
      </c>
      <c r="B2992" s="213" t="s">
        <v>864</v>
      </c>
      <c r="C2992" s="214">
        <v>43</v>
      </c>
      <c r="D2992" s="215" t="s">
        <v>25</v>
      </c>
      <c r="E2992" s="188">
        <v>3223</v>
      </c>
      <c r="F2992" s="228" t="s">
        <v>115</v>
      </c>
      <c r="H2992" s="330">
        <v>600000</v>
      </c>
      <c r="I2992" s="330">
        <v>49933</v>
      </c>
      <c r="J2992" s="330"/>
      <c r="K2992" s="330">
        <f t="shared" si="299"/>
        <v>550067</v>
      </c>
    </row>
    <row r="2993" spans="1:11" ht="30" x14ac:dyDescent="0.2">
      <c r="A2993" s="215" t="s">
        <v>905</v>
      </c>
      <c r="B2993" s="213" t="s">
        <v>864</v>
      </c>
      <c r="C2993" s="214">
        <v>43</v>
      </c>
      <c r="D2993" s="215" t="s">
        <v>25</v>
      </c>
      <c r="E2993" s="188">
        <v>3224</v>
      </c>
      <c r="F2993" s="228" t="s">
        <v>144</v>
      </c>
      <c r="H2993" s="330">
        <v>120000</v>
      </c>
      <c r="I2993" s="330"/>
      <c r="J2993" s="330"/>
      <c r="K2993" s="330">
        <f t="shared" si="299"/>
        <v>120000</v>
      </c>
    </row>
    <row r="2994" spans="1:11" ht="15" x14ac:dyDescent="0.2">
      <c r="A2994" s="215" t="s">
        <v>905</v>
      </c>
      <c r="B2994" s="213" t="s">
        <v>864</v>
      </c>
      <c r="C2994" s="214">
        <v>43</v>
      </c>
      <c r="D2994" s="215" t="s">
        <v>25</v>
      </c>
      <c r="E2994" s="188">
        <v>3225</v>
      </c>
      <c r="F2994" s="228" t="s">
        <v>151</v>
      </c>
      <c r="H2994" s="330">
        <v>100000</v>
      </c>
      <c r="I2994" s="330"/>
      <c r="J2994" s="330"/>
      <c r="K2994" s="330">
        <f t="shared" si="299"/>
        <v>100000</v>
      </c>
    </row>
    <row r="2995" spans="1:11" ht="15" x14ac:dyDescent="0.2">
      <c r="A2995" s="215" t="s">
        <v>905</v>
      </c>
      <c r="B2995" s="213" t="s">
        <v>864</v>
      </c>
      <c r="C2995" s="214">
        <v>43</v>
      </c>
      <c r="D2995" s="215" t="s">
        <v>25</v>
      </c>
      <c r="E2995" s="188">
        <v>3227</v>
      </c>
      <c r="F2995" s="228" t="s">
        <v>235</v>
      </c>
      <c r="H2995" s="330">
        <v>30000</v>
      </c>
      <c r="I2995" s="330"/>
      <c r="J2995" s="330"/>
      <c r="K2995" s="330">
        <f t="shared" si="299"/>
        <v>30000</v>
      </c>
    </row>
    <row r="2996" spans="1:11" x14ac:dyDescent="0.2">
      <c r="A2996" s="321" t="s">
        <v>905</v>
      </c>
      <c r="B2996" s="325" t="s">
        <v>864</v>
      </c>
      <c r="C2996" s="326">
        <v>43</v>
      </c>
      <c r="D2996" s="321"/>
      <c r="E2996" s="187">
        <v>323</v>
      </c>
      <c r="F2996" s="230"/>
      <c r="G2996" s="327"/>
      <c r="H2996" s="200">
        <f>H2997+H2998+H2999+H3000+H3001+H3002+H3003+H3004</f>
        <v>8172500</v>
      </c>
      <c r="I2996" s="200">
        <f>I2997+I2998+I2999+I3000+I3001+I3002+I3003+I3004</f>
        <v>50000</v>
      </c>
      <c r="J2996" s="200">
        <f>J2997+J2998+J2999+J3000+J3001+J3002+J3003+J3004</f>
        <v>200000</v>
      </c>
      <c r="K2996" s="200">
        <f t="shared" si="299"/>
        <v>8322500</v>
      </c>
    </row>
    <row r="2997" spans="1:11" ht="15" x14ac:dyDescent="0.2">
      <c r="A2997" s="215" t="s">
        <v>905</v>
      </c>
      <c r="B2997" s="213" t="s">
        <v>864</v>
      </c>
      <c r="C2997" s="214">
        <v>43</v>
      </c>
      <c r="D2997" s="215" t="s">
        <v>25</v>
      </c>
      <c r="E2997" s="188">
        <v>3231</v>
      </c>
      <c r="F2997" s="228" t="s">
        <v>117</v>
      </c>
      <c r="H2997" s="330">
        <v>270000</v>
      </c>
      <c r="I2997" s="330"/>
      <c r="J2997" s="330"/>
      <c r="K2997" s="330">
        <f t="shared" si="299"/>
        <v>270000</v>
      </c>
    </row>
    <row r="2998" spans="1:11" ht="15" x14ac:dyDescent="0.2">
      <c r="A2998" s="215" t="s">
        <v>905</v>
      </c>
      <c r="B2998" s="213" t="s">
        <v>864</v>
      </c>
      <c r="C2998" s="214">
        <v>43</v>
      </c>
      <c r="D2998" s="215" t="s">
        <v>25</v>
      </c>
      <c r="E2998" s="188">
        <v>3232</v>
      </c>
      <c r="F2998" s="228" t="s">
        <v>118</v>
      </c>
      <c r="H2998" s="330">
        <v>200000</v>
      </c>
      <c r="I2998" s="330"/>
      <c r="J2998" s="330"/>
      <c r="K2998" s="330">
        <f t="shared" si="299"/>
        <v>200000</v>
      </c>
    </row>
    <row r="2999" spans="1:11" ht="15" x14ac:dyDescent="0.2">
      <c r="A2999" s="215" t="s">
        <v>905</v>
      </c>
      <c r="B2999" s="213" t="s">
        <v>864</v>
      </c>
      <c r="C2999" s="214">
        <v>43</v>
      </c>
      <c r="D2999" s="215" t="s">
        <v>25</v>
      </c>
      <c r="E2999" s="188">
        <v>3233</v>
      </c>
      <c r="F2999" s="228" t="s">
        <v>119</v>
      </c>
      <c r="H2999" s="330">
        <v>300000</v>
      </c>
      <c r="I2999" s="330"/>
      <c r="J2999" s="330">
        <v>100000</v>
      </c>
      <c r="K2999" s="330">
        <f t="shared" si="299"/>
        <v>400000</v>
      </c>
    </row>
    <row r="3000" spans="1:11" ht="15" x14ac:dyDescent="0.2">
      <c r="A3000" s="215" t="s">
        <v>905</v>
      </c>
      <c r="B3000" s="213" t="s">
        <v>864</v>
      </c>
      <c r="C3000" s="214">
        <v>43</v>
      </c>
      <c r="D3000" s="215" t="s">
        <v>25</v>
      </c>
      <c r="E3000" s="188">
        <v>3234</v>
      </c>
      <c r="F3000" s="228" t="s">
        <v>120</v>
      </c>
      <c r="H3000" s="330">
        <v>900000</v>
      </c>
      <c r="I3000" s="330">
        <v>50000</v>
      </c>
      <c r="J3000" s="330"/>
      <c r="K3000" s="330">
        <f t="shared" si="299"/>
        <v>850000</v>
      </c>
    </row>
    <row r="3001" spans="1:11" ht="15" x14ac:dyDescent="0.2">
      <c r="A3001" s="215" t="s">
        <v>905</v>
      </c>
      <c r="B3001" s="213" t="s">
        <v>864</v>
      </c>
      <c r="C3001" s="214">
        <v>43</v>
      </c>
      <c r="D3001" s="215" t="s">
        <v>25</v>
      </c>
      <c r="E3001" s="188">
        <v>3236</v>
      </c>
      <c r="F3001" s="228" t="s">
        <v>121</v>
      </c>
      <c r="H3001" s="330">
        <v>2500</v>
      </c>
      <c r="I3001" s="330"/>
      <c r="J3001" s="330"/>
      <c r="K3001" s="330">
        <f t="shared" si="299"/>
        <v>2500</v>
      </c>
    </row>
    <row r="3002" spans="1:11" ht="15" x14ac:dyDescent="0.2">
      <c r="A3002" s="215" t="s">
        <v>905</v>
      </c>
      <c r="B3002" s="213" t="s">
        <v>864</v>
      </c>
      <c r="C3002" s="214">
        <v>43</v>
      </c>
      <c r="D3002" s="215" t="s">
        <v>25</v>
      </c>
      <c r="E3002" s="188">
        <v>3237</v>
      </c>
      <c r="F3002" s="228" t="s">
        <v>36</v>
      </c>
      <c r="H3002" s="330">
        <v>800000</v>
      </c>
      <c r="I3002" s="330"/>
      <c r="J3002" s="330">
        <v>100000</v>
      </c>
      <c r="K3002" s="330">
        <f t="shared" si="299"/>
        <v>900000</v>
      </c>
    </row>
    <row r="3003" spans="1:11" ht="15" x14ac:dyDescent="0.2">
      <c r="A3003" s="215" t="s">
        <v>905</v>
      </c>
      <c r="B3003" s="213" t="s">
        <v>864</v>
      </c>
      <c r="C3003" s="214">
        <v>43</v>
      </c>
      <c r="D3003" s="215" t="s">
        <v>25</v>
      </c>
      <c r="E3003" s="188">
        <v>3238</v>
      </c>
      <c r="F3003" s="228" t="s">
        <v>122</v>
      </c>
      <c r="H3003" s="330">
        <v>200000</v>
      </c>
      <c r="I3003" s="330"/>
      <c r="J3003" s="330"/>
      <c r="K3003" s="330">
        <f t="shared" si="299"/>
        <v>200000</v>
      </c>
    </row>
    <row r="3004" spans="1:11" ht="15" x14ac:dyDescent="0.2">
      <c r="A3004" s="215" t="s">
        <v>905</v>
      </c>
      <c r="B3004" s="213" t="s">
        <v>864</v>
      </c>
      <c r="C3004" s="214">
        <v>43</v>
      </c>
      <c r="D3004" s="215" t="s">
        <v>25</v>
      </c>
      <c r="E3004" s="188">
        <v>3239</v>
      </c>
      <c r="F3004" s="228" t="s">
        <v>766</v>
      </c>
      <c r="H3004" s="330">
        <v>5500000</v>
      </c>
      <c r="I3004" s="330"/>
      <c r="J3004" s="330"/>
      <c r="K3004" s="330">
        <f t="shared" si="299"/>
        <v>5500000</v>
      </c>
    </row>
    <row r="3005" spans="1:11" x14ac:dyDescent="0.2">
      <c r="A3005" s="321" t="s">
        <v>905</v>
      </c>
      <c r="B3005" s="325" t="s">
        <v>864</v>
      </c>
      <c r="C3005" s="326">
        <v>43</v>
      </c>
      <c r="D3005" s="321"/>
      <c r="E3005" s="187">
        <v>324</v>
      </c>
      <c r="F3005" s="230"/>
      <c r="G3005" s="327"/>
      <c r="H3005" s="200">
        <f>H3006</f>
        <v>5000</v>
      </c>
      <c r="I3005" s="200">
        <f>I3006</f>
        <v>0</v>
      </c>
      <c r="J3005" s="200">
        <f>J3006</f>
        <v>0</v>
      </c>
      <c r="K3005" s="200">
        <f t="shared" si="299"/>
        <v>5000</v>
      </c>
    </row>
    <row r="3006" spans="1:11" ht="30" x14ac:dyDescent="0.2">
      <c r="A3006" s="215" t="s">
        <v>905</v>
      </c>
      <c r="B3006" s="213" t="s">
        <v>864</v>
      </c>
      <c r="C3006" s="214">
        <v>43</v>
      </c>
      <c r="D3006" s="215" t="s">
        <v>25</v>
      </c>
      <c r="E3006" s="188">
        <v>3241</v>
      </c>
      <c r="F3006" s="228" t="s">
        <v>238</v>
      </c>
      <c r="H3006" s="330">
        <v>5000</v>
      </c>
      <c r="I3006" s="330"/>
      <c r="J3006" s="330"/>
      <c r="K3006" s="330">
        <f t="shared" si="299"/>
        <v>5000</v>
      </c>
    </row>
    <row r="3007" spans="1:11" x14ac:dyDescent="0.2">
      <c r="A3007" s="321" t="s">
        <v>905</v>
      </c>
      <c r="B3007" s="325" t="s">
        <v>864</v>
      </c>
      <c r="C3007" s="326">
        <v>43</v>
      </c>
      <c r="D3007" s="321"/>
      <c r="E3007" s="187">
        <v>329</v>
      </c>
      <c r="F3007" s="230"/>
      <c r="G3007" s="327"/>
      <c r="H3007" s="200">
        <f>H3008+H3009+H3010+H3011+H3012+H3013+H3014</f>
        <v>1160000</v>
      </c>
      <c r="I3007" s="200">
        <f>I3008+I3009+I3010+I3011+I3012+I3013+I3014</f>
        <v>70000</v>
      </c>
      <c r="J3007" s="200">
        <f>J3008+J3009+J3010+J3011+J3012+J3013+J3014</f>
        <v>50000</v>
      </c>
      <c r="K3007" s="200">
        <f t="shared" si="299"/>
        <v>1140000</v>
      </c>
    </row>
    <row r="3008" spans="1:11" ht="30" x14ac:dyDescent="0.2">
      <c r="A3008" s="215" t="s">
        <v>905</v>
      </c>
      <c r="B3008" s="213" t="s">
        <v>864</v>
      </c>
      <c r="C3008" s="214">
        <v>43</v>
      </c>
      <c r="D3008" s="215" t="s">
        <v>25</v>
      </c>
      <c r="E3008" s="188">
        <v>3291</v>
      </c>
      <c r="F3008" s="228" t="s">
        <v>152</v>
      </c>
      <c r="H3008" s="330">
        <v>350000</v>
      </c>
      <c r="I3008" s="330">
        <v>70000</v>
      </c>
      <c r="J3008" s="330"/>
      <c r="K3008" s="330">
        <f t="shared" si="299"/>
        <v>280000</v>
      </c>
    </row>
    <row r="3009" spans="1:11" ht="15" x14ac:dyDescent="0.2">
      <c r="A3009" s="215" t="s">
        <v>905</v>
      </c>
      <c r="B3009" s="213" t="s">
        <v>864</v>
      </c>
      <c r="C3009" s="214">
        <v>43</v>
      </c>
      <c r="D3009" s="215" t="s">
        <v>25</v>
      </c>
      <c r="E3009" s="188">
        <v>3292</v>
      </c>
      <c r="F3009" s="228" t="s">
        <v>123</v>
      </c>
      <c r="H3009" s="330">
        <v>170000</v>
      </c>
      <c r="I3009" s="330"/>
      <c r="J3009" s="330"/>
      <c r="K3009" s="330">
        <f t="shared" si="299"/>
        <v>170000</v>
      </c>
    </row>
    <row r="3010" spans="1:11" ht="15" x14ac:dyDescent="0.2">
      <c r="A3010" s="215" t="s">
        <v>905</v>
      </c>
      <c r="B3010" s="213" t="s">
        <v>864</v>
      </c>
      <c r="C3010" s="214">
        <v>43</v>
      </c>
      <c r="D3010" s="215" t="s">
        <v>25</v>
      </c>
      <c r="E3010" s="188">
        <v>3293</v>
      </c>
      <c r="F3010" s="228" t="s">
        <v>124</v>
      </c>
      <c r="H3010" s="330">
        <v>80000</v>
      </c>
      <c r="I3010" s="330"/>
      <c r="J3010" s="330">
        <v>50000</v>
      </c>
      <c r="K3010" s="330">
        <f t="shared" si="299"/>
        <v>130000</v>
      </c>
    </row>
    <row r="3011" spans="1:11" ht="15" x14ac:dyDescent="0.2">
      <c r="A3011" s="215" t="s">
        <v>905</v>
      </c>
      <c r="B3011" s="213" t="s">
        <v>864</v>
      </c>
      <c r="C3011" s="214">
        <v>43</v>
      </c>
      <c r="D3011" s="215" t="s">
        <v>25</v>
      </c>
      <c r="E3011" s="188">
        <v>3294</v>
      </c>
      <c r="F3011" s="228" t="s">
        <v>611</v>
      </c>
      <c r="H3011" s="330">
        <v>300000</v>
      </c>
      <c r="I3011" s="330"/>
      <c r="J3011" s="330"/>
      <c r="K3011" s="330">
        <f t="shared" si="299"/>
        <v>300000</v>
      </c>
    </row>
    <row r="3012" spans="1:11" ht="15" x14ac:dyDescent="0.2">
      <c r="A3012" s="215" t="s">
        <v>905</v>
      </c>
      <c r="B3012" s="213" t="s">
        <v>864</v>
      </c>
      <c r="C3012" s="214">
        <v>43</v>
      </c>
      <c r="D3012" s="215" t="s">
        <v>25</v>
      </c>
      <c r="E3012" s="188">
        <v>3295</v>
      </c>
      <c r="F3012" s="228" t="s">
        <v>237</v>
      </c>
      <c r="H3012" s="330">
        <v>60000</v>
      </c>
      <c r="I3012" s="330"/>
      <c r="J3012" s="330"/>
      <c r="K3012" s="330">
        <f t="shared" si="299"/>
        <v>60000</v>
      </c>
    </row>
    <row r="3013" spans="1:11" ht="15" x14ac:dyDescent="0.2">
      <c r="A3013" s="215" t="s">
        <v>905</v>
      </c>
      <c r="B3013" s="213" t="s">
        <v>864</v>
      </c>
      <c r="C3013" s="214">
        <v>43</v>
      </c>
      <c r="D3013" s="215" t="s">
        <v>25</v>
      </c>
      <c r="E3013" s="188">
        <v>3296</v>
      </c>
      <c r="F3013" s="228" t="s">
        <v>612</v>
      </c>
      <c r="H3013" s="330">
        <v>100000</v>
      </c>
      <c r="I3013" s="330"/>
      <c r="J3013" s="330"/>
      <c r="K3013" s="330">
        <f t="shared" si="299"/>
        <v>100000</v>
      </c>
    </row>
    <row r="3014" spans="1:11" ht="15" x14ac:dyDescent="0.2">
      <c r="A3014" s="215" t="s">
        <v>905</v>
      </c>
      <c r="B3014" s="213" t="s">
        <v>864</v>
      </c>
      <c r="C3014" s="214">
        <v>43</v>
      </c>
      <c r="D3014" s="215" t="s">
        <v>25</v>
      </c>
      <c r="E3014" s="188">
        <v>3299</v>
      </c>
      <c r="F3014" s="228" t="s">
        <v>125</v>
      </c>
      <c r="H3014" s="330">
        <v>100000</v>
      </c>
      <c r="I3014" s="330"/>
      <c r="J3014" s="330"/>
      <c r="K3014" s="330">
        <f t="shared" si="299"/>
        <v>100000</v>
      </c>
    </row>
    <row r="3015" spans="1:11" x14ac:dyDescent="0.2">
      <c r="A3015" s="353" t="s">
        <v>905</v>
      </c>
      <c r="B3015" s="299" t="s">
        <v>864</v>
      </c>
      <c r="C3015" s="282">
        <v>43</v>
      </c>
      <c r="D3015" s="282"/>
      <c r="E3015" s="283">
        <v>34</v>
      </c>
      <c r="F3015" s="284"/>
      <c r="G3015" s="285"/>
      <c r="H3015" s="286">
        <f>H3016</f>
        <v>122000</v>
      </c>
      <c r="I3015" s="286">
        <f>I3016</f>
        <v>100000</v>
      </c>
      <c r="J3015" s="286">
        <f>J3016</f>
        <v>10000</v>
      </c>
      <c r="K3015" s="286">
        <f t="shared" si="299"/>
        <v>32000</v>
      </c>
    </row>
    <row r="3016" spans="1:11" x14ac:dyDescent="0.2">
      <c r="A3016" s="321" t="s">
        <v>905</v>
      </c>
      <c r="B3016" s="325" t="s">
        <v>864</v>
      </c>
      <c r="C3016" s="326">
        <v>43</v>
      </c>
      <c r="D3016" s="321"/>
      <c r="E3016" s="187">
        <v>343</v>
      </c>
      <c r="F3016" s="230"/>
      <c r="G3016" s="327"/>
      <c r="H3016" s="200">
        <f>H3017+H3018+H3019+H3020</f>
        <v>122000</v>
      </c>
      <c r="I3016" s="200">
        <f>I3017+I3018+I3019+I3020</f>
        <v>100000</v>
      </c>
      <c r="J3016" s="200">
        <f>J3017+J3018+J3019+J3020</f>
        <v>10000</v>
      </c>
      <c r="K3016" s="200">
        <f t="shared" si="299"/>
        <v>32000</v>
      </c>
    </row>
    <row r="3017" spans="1:11" ht="15" x14ac:dyDescent="0.2">
      <c r="A3017" s="215" t="s">
        <v>905</v>
      </c>
      <c r="B3017" s="213" t="s">
        <v>864</v>
      </c>
      <c r="C3017" s="214">
        <v>43</v>
      </c>
      <c r="D3017" s="215" t="s">
        <v>25</v>
      </c>
      <c r="E3017" s="188">
        <v>3431</v>
      </c>
      <c r="F3017" s="228" t="s">
        <v>153</v>
      </c>
      <c r="H3017" s="330">
        <v>5000</v>
      </c>
      <c r="I3017" s="330"/>
      <c r="J3017" s="330"/>
      <c r="K3017" s="330">
        <f t="shared" si="299"/>
        <v>5000</v>
      </c>
    </row>
    <row r="3018" spans="1:11" ht="30" x14ac:dyDescent="0.2">
      <c r="A3018" s="215" t="s">
        <v>905</v>
      </c>
      <c r="B3018" s="213" t="s">
        <v>864</v>
      </c>
      <c r="C3018" s="214">
        <v>43</v>
      </c>
      <c r="D3018" s="215" t="s">
        <v>25</v>
      </c>
      <c r="E3018" s="188">
        <v>3432</v>
      </c>
      <c r="F3018" s="228" t="s">
        <v>639</v>
      </c>
      <c r="H3018" s="330">
        <v>100000</v>
      </c>
      <c r="I3018" s="330">
        <v>90000</v>
      </c>
      <c r="J3018" s="330"/>
      <c r="K3018" s="330">
        <f t="shared" si="299"/>
        <v>10000</v>
      </c>
    </row>
    <row r="3019" spans="1:11" ht="15" x14ac:dyDescent="0.2">
      <c r="A3019" s="215" t="s">
        <v>905</v>
      </c>
      <c r="B3019" s="213" t="s">
        <v>864</v>
      </c>
      <c r="C3019" s="214">
        <v>43</v>
      </c>
      <c r="D3019" s="215" t="s">
        <v>25</v>
      </c>
      <c r="E3019" s="188">
        <v>3433</v>
      </c>
      <c r="F3019" s="228" t="s">
        <v>126</v>
      </c>
      <c r="H3019" s="330">
        <v>2000</v>
      </c>
      <c r="I3019" s="330"/>
      <c r="J3019" s="330">
        <v>10000</v>
      </c>
      <c r="K3019" s="330">
        <f t="shared" ref="K3019:K3082" si="307">H3019-I3019+J3019</f>
        <v>12000</v>
      </c>
    </row>
    <row r="3020" spans="1:11" ht="15" x14ac:dyDescent="0.2">
      <c r="A3020" s="215" t="s">
        <v>905</v>
      </c>
      <c r="B3020" s="213" t="s">
        <v>864</v>
      </c>
      <c r="C3020" s="214">
        <v>43</v>
      </c>
      <c r="D3020" s="215" t="s">
        <v>25</v>
      </c>
      <c r="E3020" s="188">
        <v>3434</v>
      </c>
      <c r="F3020" s="228" t="s">
        <v>127</v>
      </c>
      <c r="H3020" s="330">
        <v>15000</v>
      </c>
      <c r="I3020" s="330">
        <v>10000</v>
      </c>
      <c r="J3020" s="330"/>
      <c r="K3020" s="330">
        <f t="shared" si="307"/>
        <v>5000</v>
      </c>
    </row>
    <row r="3021" spans="1:11" x14ac:dyDescent="0.2">
      <c r="A3021" s="353" t="s">
        <v>905</v>
      </c>
      <c r="B3021" s="299" t="s">
        <v>864</v>
      </c>
      <c r="C3021" s="282">
        <v>43</v>
      </c>
      <c r="D3021" s="282"/>
      <c r="E3021" s="283">
        <v>38</v>
      </c>
      <c r="F3021" s="284"/>
      <c r="G3021" s="285"/>
      <c r="H3021" s="286">
        <f t="shared" ref="H3021:J3022" si="308">H3022</f>
        <v>1000</v>
      </c>
      <c r="I3021" s="286">
        <f t="shared" si="308"/>
        <v>0</v>
      </c>
      <c r="J3021" s="286">
        <f t="shared" si="308"/>
        <v>0</v>
      </c>
      <c r="K3021" s="286">
        <f t="shared" si="307"/>
        <v>1000</v>
      </c>
    </row>
    <row r="3022" spans="1:11" x14ac:dyDescent="0.2">
      <c r="A3022" s="321" t="s">
        <v>905</v>
      </c>
      <c r="B3022" s="325" t="s">
        <v>864</v>
      </c>
      <c r="C3022" s="326">
        <v>43</v>
      </c>
      <c r="D3022" s="321"/>
      <c r="E3022" s="187">
        <v>383</v>
      </c>
      <c r="F3022" s="230"/>
      <c r="G3022" s="327"/>
      <c r="H3022" s="200">
        <f t="shared" si="308"/>
        <v>1000</v>
      </c>
      <c r="I3022" s="200">
        <f t="shared" si="308"/>
        <v>0</v>
      </c>
      <c r="J3022" s="200">
        <f t="shared" si="308"/>
        <v>0</v>
      </c>
      <c r="K3022" s="200">
        <f t="shared" si="307"/>
        <v>1000</v>
      </c>
    </row>
    <row r="3023" spans="1:11" ht="15" x14ac:dyDescent="0.2">
      <c r="A3023" s="215" t="s">
        <v>905</v>
      </c>
      <c r="B3023" s="213" t="s">
        <v>864</v>
      </c>
      <c r="C3023" s="214">
        <v>43</v>
      </c>
      <c r="D3023" s="215" t="s">
        <v>25</v>
      </c>
      <c r="E3023" s="188">
        <v>3834</v>
      </c>
      <c r="F3023" s="228" t="s">
        <v>777</v>
      </c>
      <c r="H3023" s="244">
        <v>1000</v>
      </c>
      <c r="I3023" s="244"/>
      <c r="J3023" s="244"/>
      <c r="K3023" s="244">
        <f t="shared" si="307"/>
        <v>1000</v>
      </c>
    </row>
    <row r="3024" spans="1:11" x14ac:dyDescent="0.2">
      <c r="A3024" s="353" t="s">
        <v>905</v>
      </c>
      <c r="B3024" s="299" t="s">
        <v>864</v>
      </c>
      <c r="C3024" s="282">
        <v>43</v>
      </c>
      <c r="D3024" s="282"/>
      <c r="E3024" s="283">
        <v>42</v>
      </c>
      <c r="F3024" s="284"/>
      <c r="G3024" s="285"/>
      <c r="H3024" s="286">
        <f>H3025+H3027</f>
        <v>30000</v>
      </c>
      <c r="I3024" s="286">
        <f t="shared" ref="I3024:J3024" si="309">I3025+I3027</f>
        <v>0</v>
      </c>
      <c r="J3024" s="286">
        <f t="shared" si="309"/>
        <v>220000</v>
      </c>
      <c r="K3024" s="286">
        <f t="shared" si="307"/>
        <v>250000</v>
      </c>
    </row>
    <row r="3025" spans="1:11" x14ac:dyDescent="0.2">
      <c r="A3025" s="321" t="s">
        <v>905</v>
      </c>
      <c r="B3025" s="325" t="s">
        <v>864</v>
      </c>
      <c r="C3025" s="326">
        <v>43</v>
      </c>
      <c r="D3025" s="321"/>
      <c r="E3025" s="187">
        <v>422</v>
      </c>
      <c r="F3025" s="230"/>
      <c r="G3025" s="327"/>
      <c r="H3025" s="200">
        <f t="shared" ref="H3025:J3025" si="310">H3026</f>
        <v>30000</v>
      </c>
      <c r="I3025" s="200">
        <f t="shared" si="310"/>
        <v>0</v>
      </c>
      <c r="J3025" s="200">
        <f t="shared" si="310"/>
        <v>0</v>
      </c>
      <c r="K3025" s="200">
        <f t="shared" si="307"/>
        <v>30000</v>
      </c>
    </row>
    <row r="3026" spans="1:11" ht="15" x14ac:dyDescent="0.2">
      <c r="A3026" s="215" t="s">
        <v>905</v>
      </c>
      <c r="B3026" s="213" t="s">
        <v>864</v>
      </c>
      <c r="C3026" s="214">
        <v>43</v>
      </c>
      <c r="D3026" s="215" t="s">
        <v>25</v>
      </c>
      <c r="E3026" s="188">
        <v>4222</v>
      </c>
      <c r="F3026" s="228" t="s">
        <v>130</v>
      </c>
      <c r="H3026" s="244">
        <v>30000</v>
      </c>
      <c r="I3026" s="244"/>
      <c r="J3026" s="244"/>
      <c r="K3026" s="244">
        <f t="shared" si="307"/>
        <v>30000</v>
      </c>
    </row>
    <row r="3027" spans="1:11" x14ac:dyDescent="0.2">
      <c r="A3027" s="321" t="s">
        <v>905</v>
      </c>
      <c r="B3027" s="325" t="s">
        <v>864</v>
      </c>
      <c r="C3027" s="326">
        <v>43</v>
      </c>
      <c r="D3027" s="321"/>
      <c r="E3027" s="187">
        <v>423</v>
      </c>
      <c r="F3027" s="230"/>
      <c r="G3027" s="327"/>
      <c r="H3027" s="200">
        <f>H3028</f>
        <v>0</v>
      </c>
      <c r="I3027" s="200">
        <f t="shared" ref="I3027:J3027" si="311">I3028</f>
        <v>0</v>
      </c>
      <c r="J3027" s="200">
        <f t="shared" si="311"/>
        <v>220000</v>
      </c>
      <c r="K3027" s="200">
        <f t="shared" si="307"/>
        <v>220000</v>
      </c>
    </row>
    <row r="3028" spans="1:11" ht="15" x14ac:dyDescent="0.2">
      <c r="A3028" s="215" t="s">
        <v>905</v>
      </c>
      <c r="B3028" s="213" t="s">
        <v>864</v>
      </c>
      <c r="C3028" s="214">
        <v>43</v>
      </c>
      <c r="D3028" s="215" t="s">
        <v>25</v>
      </c>
      <c r="E3028" s="188">
        <v>4231</v>
      </c>
      <c r="F3028" s="228" t="s">
        <v>128</v>
      </c>
      <c r="H3028" s="244"/>
      <c r="I3028" s="244"/>
      <c r="J3028" s="244">
        <v>220000</v>
      </c>
      <c r="K3028" s="244">
        <f t="shared" si="307"/>
        <v>220000</v>
      </c>
    </row>
    <row r="3029" spans="1:11" ht="67.5" x14ac:dyDescent="0.2">
      <c r="A3029" s="354" t="s">
        <v>905</v>
      </c>
      <c r="B3029" s="293" t="s">
        <v>865</v>
      </c>
      <c r="C3029" s="293"/>
      <c r="D3029" s="293"/>
      <c r="E3029" s="294"/>
      <c r="F3029" s="296" t="s">
        <v>762</v>
      </c>
      <c r="G3029" s="297" t="s">
        <v>683</v>
      </c>
      <c r="H3029" s="298">
        <f>H3030+H3033+H3043+H3057+H3066</f>
        <v>13460775</v>
      </c>
      <c r="I3029" s="298">
        <f t="shared" ref="I3029:J3029" si="312">I3030+I3033+I3043+I3057+I3066</f>
        <v>0</v>
      </c>
      <c r="J3029" s="298">
        <f t="shared" si="312"/>
        <v>2641404</v>
      </c>
      <c r="K3029" s="298">
        <f t="shared" si="307"/>
        <v>16102179</v>
      </c>
    </row>
    <row r="3030" spans="1:11" x14ac:dyDescent="0.2">
      <c r="A3030" s="353" t="s">
        <v>905</v>
      </c>
      <c r="B3030" s="299" t="s">
        <v>865</v>
      </c>
      <c r="C3030" s="282">
        <v>11</v>
      </c>
      <c r="D3030" s="282"/>
      <c r="E3030" s="283">
        <v>32</v>
      </c>
      <c r="F3030" s="284"/>
      <c r="G3030" s="285"/>
      <c r="H3030" s="286">
        <f t="shared" ref="H3030:J3031" si="313">H3031</f>
        <v>4735775</v>
      </c>
      <c r="I3030" s="286">
        <f t="shared" si="313"/>
        <v>0</v>
      </c>
      <c r="J3030" s="286">
        <f t="shared" si="313"/>
        <v>0</v>
      </c>
      <c r="K3030" s="286">
        <f t="shared" si="307"/>
        <v>4735775</v>
      </c>
    </row>
    <row r="3031" spans="1:11" x14ac:dyDescent="0.2">
      <c r="A3031" s="321" t="s">
        <v>905</v>
      </c>
      <c r="B3031" s="325" t="s">
        <v>865</v>
      </c>
      <c r="C3031" s="326">
        <v>11</v>
      </c>
      <c r="D3031" s="321"/>
      <c r="E3031" s="187">
        <v>323</v>
      </c>
      <c r="F3031" s="230"/>
      <c r="G3031" s="327"/>
      <c r="H3031" s="200">
        <f t="shared" si="313"/>
        <v>4735775</v>
      </c>
      <c r="I3031" s="200">
        <f t="shared" si="313"/>
        <v>0</v>
      </c>
      <c r="J3031" s="200">
        <f t="shared" si="313"/>
        <v>0</v>
      </c>
      <c r="K3031" s="200">
        <f t="shared" si="307"/>
        <v>4735775</v>
      </c>
    </row>
    <row r="3032" spans="1:11" ht="15" x14ac:dyDescent="0.2">
      <c r="A3032" s="215" t="s">
        <v>905</v>
      </c>
      <c r="B3032" s="213" t="s">
        <v>865</v>
      </c>
      <c r="C3032" s="214">
        <v>11</v>
      </c>
      <c r="D3032" s="215" t="s">
        <v>25</v>
      </c>
      <c r="E3032" s="188">
        <v>3232</v>
      </c>
      <c r="F3032" s="228" t="s">
        <v>118</v>
      </c>
      <c r="H3032" s="341">
        <v>4735775</v>
      </c>
      <c r="I3032" s="341"/>
      <c r="J3032" s="341"/>
      <c r="K3032" s="341">
        <f t="shared" si="307"/>
        <v>4735775</v>
      </c>
    </row>
    <row r="3033" spans="1:11" x14ac:dyDescent="0.2">
      <c r="A3033" s="353" t="s">
        <v>905</v>
      </c>
      <c r="B3033" s="299" t="s">
        <v>865</v>
      </c>
      <c r="C3033" s="282">
        <v>43</v>
      </c>
      <c r="D3033" s="282"/>
      <c r="E3033" s="283">
        <v>32</v>
      </c>
      <c r="F3033" s="284"/>
      <c r="G3033" s="285"/>
      <c r="H3033" s="286">
        <f>H3034+H3038</f>
        <v>4360000</v>
      </c>
      <c r="I3033" s="286">
        <f>I3034+I3038</f>
        <v>0</v>
      </c>
      <c r="J3033" s="286">
        <f>J3034+J3038</f>
        <v>0</v>
      </c>
      <c r="K3033" s="286">
        <f t="shared" si="307"/>
        <v>4360000</v>
      </c>
    </row>
    <row r="3034" spans="1:11" x14ac:dyDescent="0.2">
      <c r="A3034" s="321" t="s">
        <v>905</v>
      </c>
      <c r="B3034" s="325" t="s">
        <v>865</v>
      </c>
      <c r="C3034" s="326">
        <v>43</v>
      </c>
      <c r="D3034" s="321"/>
      <c r="E3034" s="187">
        <v>322</v>
      </c>
      <c r="F3034" s="230"/>
      <c r="G3034" s="327"/>
      <c r="H3034" s="200">
        <f>H3035+H3036+H3037</f>
        <v>210000</v>
      </c>
      <c r="I3034" s="200">
        <f>I3035+I3036+I3037</f>
        <v>0</v>
      </c>
      <c r="J3034" s="200">
        <f>J3035+J3036+J3037</f>
        <v>0</v>
      </c>
      <c r="K3034" s="200">
        <f t="shared" si="307"/>
        <v>210000</v>
      </c>
    </row>
    <row r="3035" spans="1:11" ht="15" x14ac:dyDescent="0.2">
      <c r="A3035" s="215" t="s">
        <v>905</v>
      </c>
      <c r="B3035" s="213" t="s">
        <v>865</v>
      </c>
      <c r="C3035" s="214">
        <v>43</v>
      </c>
      <c r="D3035" s="215" t="s">
        <v>25</v>
      </c>
      <c r="E3035" s="188">
        <v>3222</v>
      </c>
      <c r="F3035" s="228" t="s">
        <v>114</v>
      </c>
      <c r="H3035" s="330">
        <v>10000</v>
      </c>
      <c r="I3035" s="330"/>
      <c r="J3035" s="330"/>
      <c r="K3035" s="330">
        <f t="shared" si="307"/>
        <v>10000</v>
      </c>
    </row>
    <row r="3036" spans="1:11" ht="15" x14ac:dyDescent="0.2">
      <c r="A3036" s="215" t="s">
        <v>905</v>
      </c>
      <c r="B3036" s="213" t="s">
        <v>865</v>
      </c>
      <c r="C3036" s="214">
        <v>43</v>
      </c>
      <c r="D3036" s="215" t="s">
        <v>25</v>
      </c>
      <c r="E3036" s="188">
        <v>3223</v>
      </c>
      <c r="F3036" s="228" t="s">
        <v>115</v>
      </c>
      <c r="H3036" s="330">
        <v>100000</v>
      </c>
      <c r="I3036" s="330"/>
      <c r="J3036" s="330"/>
      <c r="K3036" s="330">
        <f t="shared" si="307"/>
        <v>100000</v>
      </c>
    </row>
    <row r="3037" spans="1:11" ht="30" x14ac:dyDescent="0.2">
      <c r="A3037" s="215" t="s">
        <v>905</v>
      </c>
      <c r="B3037" s="213" t="s">
        <v>865</v>
      </c>
      <c r="C3037" s="214">
        <v>43</v>
      </c>
      <c r="D3037" s="215" t="s">
        <v>25</v>
      </c>
      <c r="E3037" s="188">
        <v>3224</v>
      </c>
      <c r="F3037" s="228" t="s">
        <v>144</v>
      </c>
      <c r="H3037" s="330">
        <v>100000</v>
      </c>
      <c r="I3037" s="330"/>
      <c r="J3037" s="330"/>
      <c r="K3037" s="330">
        <f t="shared" si="307"/>
        <v>100000</v>
      </c>
    </row>
    <row r="3038" spans="1:11" x14ac:dyDescent="0.2">
      <c r="A3038" s="321" t="s">
        <v>905</v>
      </c>
      <c r="B3038" s="325" t="s">
        <v>865</v>
      </c>
      <c r="C3038" s="326">
        <v>43</v>
      </c>
      <c r="D3038" s="321"/>
      <c r="E3038" s="187">
        <v>323</v>
      </c>
      <c r="F3038" s="230"/>
      <c r="G3038" s="327"/>
      <c r="H3038" s="200">
        <f>H3039+H3040+H3041+H3042</f>
        <v>4150000</v>
      </c>
      <c r="I3038" s="200">
        <f>I3039+I3040+I3041+I3042</f>
        <v>0</v>
      </c>
      <c r="J3038" s="200">
        <f>J3039+J3040+J3041+J3042</f>
        <v>0</v>
      </c>
      <c r="K3038" s="200">
        <f t="shared" si="307"/>
        <v>4150000</v>
      </c>
    </row>
    <row r="3039" spans="1:11" ht="15" x14ac:dyDescent="0.2">
      <c r="A3039" s="215" t="s">
        <v>905</v>
      </c>
      <c r="B3039" s="213" t="s">
        <v>865</v>
      </c>
      <c r="C3039" s="214">
        <v>43</v>
      </c>
      <c r="D3039" s="215" t="s">
        <v>25</v>
      </c>
      <c r="E3039" s="188">
        <v>3232</v>
      </c>
      <c r="F3039" s="228" t="s">
        <v>118</v>
      </c>
      <c r="H3039" s="330">
        <v>3000000</v>
      </c>
      <c r="I3039" s="330"/>
      <c r="J3039" s="330"/>
      <c r="K3039" s="330">
        <f t="shared" si="307"/>
        <v>3000000</v>
      </c>
    </row>
    <row r="3040" spans="1:11" ht="15" x14ac:dyDescent="0.2">
      <c r="A3040" s="215" t="s">
        <v>905</v>
      </c>
      <c r="B3040" s="213" t="s">
        <v>865</v>
      </c>
      <c r="C3040" s="214">
        <v>43</v>
      </c>
      <c r="D3040" s="215" t="s">
        <v>25</v>
      </c>
      <c r="E3040" s="188">
        <v>3234</v>
      </c>
      <c r="F3040" s="228" t="s">
        <v>120</v>
      </c>
      <c r="H3040" s="330">
        <v>300000</v>
      </c>
      <c r="I3040" s="330"/>
      <c r="J3040" s="330"/>
      <c r="K3040" s="330">
        <f t="shared" si="307"/>
        <v>300000</v>
      </c>
    </row>
    <row r="3041" spans="1:11" ht="15" x14ac:dyDescent="0.2">
      <c r="A3041" s="215" t="s">
        <v>905</v>
      </c>
      <c r="B3041" s="213" t="s">
        <v>865</v>
      </c>
      <c r="C3041" s="214">
        <v>43</v>
      </c>
      <c r="D3041" s="215" t="s">
        <v>25</v>
      </c>
      <c r="E3041" s="188">
        <v>3237</v>
      </c>
      <c r="F3041" s="228" t="s">
        <v>36</v>
      </c>
      <c r="H3041" s="330">
        <v>800000</v>
      </c>
      <c r="I3041" s="330"/>
      <c r="J3041" s="330"/>
      <c r="K3041" s="330">
        <f t="shared" si="307"/>
        <v>800000</v>
      </c>
    </row>
    <row r="3042" spans="1:11" ht="15" x14ac:dyDescent="0.2">
      <c r="A3042" s="215" t="s">
        <v>905</v>
      </c>
      <c r="B3042" s="213" t="s">
        <v>865</v>
      </c>
      <c r="C3042" s="214">
        <v>43</v>
      </c>
      <c r="D3042" s="215" t="s">
        <v>25</v>
      </c>
      <c r="E3042" s="188">
        <v>3238</v>
      </c>
      <c r="F3042" s="228" t="s">
        <v>122</v>
      </c>
      <c r="H3042" s="330">
        <v>50000</v>
      </c>
      <c r="I3042" s="330"/>
      <c r="J3042" s="330"/>
      <c r="K3042" s="330">
        <f t="shared" si="307"/>
        <v>50000</v>
      </c>
    </row>
    <row r="3043" spans="1:11" x14ac:dyDescent="0.2">
      <c r="A3043" s="353" t="s">
        <v>905</v>
      </c>
      <c r="B3043" s="299" t="s">
        <v>865</v>
      </c>
      <c r="C3043" s="282">
        <v>43</v>
      </c>
      <c r="D3043" s="282"/>
      <c r="E3043" s="283">
        <v>42</v>
      </c>
      <c r="F3043" s="284"/>
      <c r="G3043" s="285"/>
      <c r="H3043" s="286">
        <f>H3044+H3048+H3054</f>
        <v>4360000</v>
      </c>
      <c r="I3043" s="286">
        <f>I3044+I3048+I3054</f>
        <v>0</v>
      </c>
      <c r="J3043" s="286">
        <f>J3044+J3048+J3054</f>
        <v>2600000</v>
      </c>
      <c r="K3043" s="286">
        <f t="shared" si="307"/>
        <v>6960000</v>
      </c>
    </row>
    <row r="3044" spans="1:11" x14ac:dyDescent="0.2">
      <c r="A3044" s="321" t="s">
        <v>905</v>
      </c>
      <c r="B3044" s="325" t="s">
        <v>865</v>
      </c>
      <c r="C3044" s="326">
        <v>43</v>
      </c>
      <c r="D3044" s="321"/>
      <c r="E3044" s="187">
        <v>421</v>
      </c>
      <c r="F3044" s="230"/>
      <c r="G3044" s="327"/>
      <c r="H3044" s="200">
        <f>H3045+H3046+H3047</f>
        <v>3200000</v>
      </c>
      <c r="I3044" s="200">
        <f>I3045+I3046+I3047</f>
        <v>0</v>
      </c>
      <c r="J3044" s="200">
        <f>J3045+J3046+J3047</f>
        <v>2600000</v>
      </c>
      <c r="K3044" s="200">
        <f t="shared" si="307"/>
        <v>5800000</v>
      </c>
    </row>
    <row r="3045" spans="1:11" ht="15" x14ac:dyDescent="0.2">
      <c r="A3045" s="215" t="s">
        <v>905</v>
      </c>
      <c r="B3045" s="213" t="s">
        <v>865</v>
      </c>
      <c r="C3045" s="214">
        <v>43</v>
      </c>
      <c r="D3045" s="215" t="s">
        <v>25</v>
      </c>
      <c r="E3045" s="188">
        <v>4212</v>
      </c>
      <c r="F3045" s="228" t="s">
        <v>694</v>
      </c>
      <c r="H3045" s="330">
        <v>100000</v>
      </c>
      <c r="I3045" s="330"/>
      <c r="J3045" s="330">
        <v>400000</v>
      </c>
      <c r="K3045" s="330">
        <f t="shared" si="307"/>
        <v>500000</v>
      </c>
    </row>
    <row r="3046" spans="1:11" ht="15" x14ac:dyDescent="0.2">
      <c r="A3046" s="215" t="s">
        <v>905</v>
      </c>
      <c r="B3046" s="213" t="s">
        <v>865</v>
      </c>
      <c r="C3046" s="214">
        <v>43</v>
      </c>
      <c r="D3046" s="215" t="s">
        <v>25</v>
      </c>
      <c r="E3046" s="188">
        <v>4213</v>
      </c>
      <c r="F3046" s="228" t="s">
        <v>790</v>
      </c>
      <c r="H3046" s="330">
        <v>100000</v>
      </c>
      <c r="I3046" s="330"/>
      <c r="J3046" s="330"/>
      <c r="K3046" s="330">
        <f t="shared" si="307"/>
        <v>100000</v>
      </c>
    </row>
    <row r="3047" spans="1:11" ht="15" x14ac:dyDescent="0.2">
      <c r="A3047" s="215" t="s">
        <v>905</v>
      </c>
      <c r="B3047" s="213" t="s">
        <v>865</v>
      </c>
      <c r="C3047" s="214">
        <v>43</v>
      </c>
      <c r="D3047" s="215" t="s">
        <v>25</v>
      </c>
      <c r="E3047" s="188">
        <v>4214</v>
      </c>
      <c r="F3047" s="228" t="s">
        <v>154</v>
      </c>
      <c r="H3047" s="330">
        <v>3000000</v>
      </c>
      <c r="I3047" s="330"/>
      <c r="J3047" s="341">
        <v>2200000</v>
      </c>
      <c r="K3047" s="330">
        <f t="shared" si="307"/>
        <v>5200000</v>
      </c>
    </row>
    <row r="3048" spans="1:11" x14ac:dyDescent="0.2">
      <c r="A3048" s="321" t="s">
        <v>905</v>
      </c>
      <c r="B3048" s="325" t="s">
        <v>865</v>
      </c>
      <c r="C3048" s="326">
        <v>43</v>
      </c>
      <c r="D3048" s="321"/>
      <c r="E3048" s="187">
        <v>422</v>
      </c>
      <c r="F3048" s="230"/>
      <c r="G3048" s="327"/>
      <c r="H3048" s="200">
        <f>H3049+H3050+H3051+H3052+H3053</f>
        <v>1010000</v>
      </c>
      <c r="I3048" s="200">
        <f>I3049+I3050+I3051+I3052+I3053</f>
        <v>0</v>
      </c>
      <c r="J3048" s="200">
        <f>J3049+J3050+J3051+J3052+J3053</f>
        <v>0</v>
      </c>
      <c r="K3048" s="200">
        <f t="shared" si="307"/>
        <v>1010000</v>
      </c>
    </row>
    <row r="3049" spans="1:11" ht="15" x14ac:dyDescent="0.2">
      <c r="A3049" s="215" t="s">
        <v>905</v>
      </c>
      <c r="B3049" s="213" t="s">
        <v>865</v>
      </c>
      <c r="C3049" s="214">
        <v>43</v>
      </c>
      <c r="D3049" s="215" t="s">
        <v>25</v>
      </c>
      <c r="E3049" s="188">
        <v>4221</v>
      </c>
      <c r="F3049" s="228" t="s">
        <v>129</v>
      </c>
      <c r="H3049" s="330">
        <v>100000</v>
      </c>
      <c r="I3049" s="330"/>
      <c r="J3049" s="330"/>
      <c r="K3049" s="330">
        <f t="shared" si="307"/>
        <v>100000</v>
      </c>
    </row>
    <row r="3050" spans="1:11" ht="15" x14ac:dyDescent="0.2">
      <c r="A3050" s="215" t="s">
        <v>905</v>
      </c>
      <c r="B3050" s="213" t="s">
        <v>865</v>
      </c>
      <c r="C3050" s="214">
        <v>43</v>
      </c>
      <c r="D3050" s="215" t="s">
        <v>25</v>
      </c>
      <c r="E3050" s="188">
        <v>4222</v>
      </c>
      <c r="F3050" s="228" t="s">
        <v>130</v>
      </c>
      <c r="H3050" s="330">
        <v>300000</v>
      </c>
      <c r="I3050" s="330"/>
      <c r="J3050" s="330"/>
      <c r="K3050" s="330">
        <f t="shared" si="307"/>
        <v>300000</v>
      </c>
    </row>
    <row r="3051" spans="1:11" ht="15" x14ac:dyDescent="0.2">
      <c r="A3051" s="215" t="s">
        <v>905</v>
      </c>
      <c r="B3051" s="213" t="s">
        <v>865</v>
      </c>
      <c r="C3051" s="214">
        <v>43</v>
      </c>
      <c r="D3051" s="215" t="s">
        <v>25</v>
      </c>
      <c r="E3051" s="188">
        <v>4223</v>
      </c>
      <c r="F3051" s="228" t="s">
        <v>131</v>
      </c>
      <c r="H3051" s="330">
        <v>500000</v>
      </c>
      <c r="I3051" s="330"/>
      <c r="J3051" s="330"/>
      <c r="K3051" s="330">
        <f t="shared" si="307"/>
        <v>500000</v>
      </c>
    </row>
    <row r="3052" spans="1:11" ht="15" x14ac:dyDescent="0.2">
      <c r="A3052" s="215" t="s">
        <v>905</v>
      </c>
      <c r="B3052" s="213" t="s">
        <v>865</v>
      </c>
      <c r="C3052" s="214">
        <v>43</v>
      </c>
      <c r="D3052" s="215" t="s">
        <v>25</v>
      </c>
      <c r="E3052" s="188">
        <v>4224</v>
      </c>
      <c r="F3052" s="228" t="s">
        <v>624</v>
      </c>
      <c r="H3052" s="330">
        <v>10000</v>
      </c>
      <c r="I3052" s="330"/>
      <c r="J3052" s="330"/>
      <c r="K3052" s="330">
        <f t="shared" si="307"/>
        <v>10000</v>
      </c>
    </row>
    <row r="3053" spans="1:11" ht="15" x14ac:dyDescent="0.2">
      <c r="A3053" s="215" t="s">
        <v>905</v>
      </c>
      <c r="B3053" s="213" t="s">
        <v>865</v>
      </c>
      <c r="C3053" s="214">
        <v>43</v>
      </c>
      <c r="D3053" s="215" t="s">
        <v>25</v>
      </c>
      <c r="E3053" s="188">
        <v>4225</v>
      </c>
      <c r="F3053" s="228" t="s">
        <v>134</v>
      </c>
      <c r="H3053" s="330">
        <v>100000</v>
      </c>
      <c r="I3053" s="330"/>
      <c r="J3053" s="330"/>
      <c r="K3053" s="330">
        <f t="shared" si="307"/>
        <v>100000</v>
      </c>
    </row>
    <row r="3054" spans="1:11" x14ac:dyDescent="0.2">
      <c r="A3054" s="321" t="s">
        <v>905</v>
      </c>
      <c r="B3054" s="325" t="s">
        <v>865</v>
      </c>
      <c r="C3054" s="326">
        <v>43</v>
      </c>
      <c r="D3054" s="321"/>
      <c r="E3054" s="187">
        <v>426</v>
      </c>
      <c r="F3054" s="230"/>
      <c r="G3054" s="327"/>
      <c r="H3054" s="200">
        <f>H3055+H3056</f>
        <v>150000</v>
      </c>
      <c r="I3054" s="200">
        <f>I3055+I3056</f>
        <v>0</v>
      </c>
      <c r="J3054" s="200">
        <f>J3055+J3056</f>
        <v>0</v>
      </c>
      <c r="K3054" s="200">
        <f t="shared" si="307"/>
        <v>150000</v>
      </c>
    </row>
    <row r="3055" spans="1:11" ht="15" x14ac:dyDescent="0.2">
      <c r="A3055" s="215" t="s">
        <v>905</v>
      </c>
      <c r="B3055" s="213" t="s">
        <v>865</v>
      </c>
      <c r="C3055" s="214">
        <v>43</v>
      </c>
      <c r="D3055" s="215" t="s">
        <v>25</v>
      </c>
      <c r="E3055" s="188">
        <v>4262</v>
      </c>
      <c r="F3055" s="228" t="s">
        <v>135</v>
      </c>
      <c r="H3055" s="330">
        <v>100000</v>
      </c>
      <c r="I3055" s="330"/>
      <c r="J3055" s="330"/>
      <c r="K3055" s="330">
        <f t="shared" si="307"/>
        <v>100000</v>
      </c>
    </row>
    <row r="3056" spans="1:11" ht="15" x14ac:dyDescent="0.2">
      <c r="A3056" s="215" t="s">
        <v>905</v>
      </c>
      <c r="B3056" s="213" t="s">
        <v>865</v>
      </c>
      <c r="C3056" s="214">
        <v>43</v>
      </c>
      <c r="D3056" s="215" t="s">
        <v>25</v>
      </c>
      <c r="E3056" s="188">
        <v>4264</v>
      </c>
      <c r="F3056" s="228" t="s">
        <v>781</v>
      </c>
      <c r="H3056" s="330">
        <v>50000</v>
      </c>
      <c r="I3056" s="330"/>
      <c r="J3056" s="330"/>
      <c r="K3056" s="330">
        <f t="shared" si="307"/>
        <v>50000</v>
      </c>
    </row>
    <row r="3057" spans="1:11" x14ac:dyDescent="0.2">
      <c r="A3057" s="353" t="s">
        <v>905</v>
      </c>
      <c r="B3057" s="299" t="s">
        <v>865</v>
      </c>
      <c r="C3057" s="282">
        <v>43</v>
      </c>
      <c r="D3057" s="282"/>
      <c r="E3057" s="283">
        <v>45</v>
      </c>
      <c r="F3057" s="284"/>
      <c r="G3057" s="285"/>
      <c r="H3057" s="286">
        <f>H3058+H3060+H3062+H3064</f>
        <v>4000</v>
      </c>
      <c r="I3057" s="286">
        <f>I3058+I3060+I3062+I3064</f>
        <v>0</v>
      </c>
      <c r="J3057" s="286">
        <f>J3058+J3060+J3062+J3064</f>
        <v>0</v>
      </c>
      <c r="K3057" s="286">
        <f t="shared" si="307"/>
        <v>4000</v>
      </c>
    </row>
    <row r="3058" spans="1:11" x14ac:dyDescent="0.2">
      <c r="A3058" s="321" t="s">
        <v>905</v>
      </c>
      <c r="B3058" s="325" t="s">
        <v>865</v>
      </c>
      <c r="C3058" s="326">
        <v>43</v>
      </c>
      <c r="D3058" s="321"/>
      <c r="E3058" s="187">
        <v>451</v>
      </c>
      <c r="F3058" s="230"/>
      <c r="G3058" s="327"/>
      <c r="H3058" s="200">
        <f t="shared" ref="H3058:J3064" si="314">H3059</f>
        <v>1000</v>
      </c>
      <c r="I3058" s="200">
        <f t="shared" si="314"/>
        <v>0</v>
      </c>
      <c r="J3058" s="200">
        <f t="shared" si="314"/>
        <v>0</v>
      </c>
      <c r="K3058" s="200">
        <f t="shared" si="307"/>
        <v>1000</v>
      </c>
    </row>
    <row r="3059" spans="1:11" ht="15" x14ac:dyDescent="0.2">
      <c r="A3059" s="215" t="s">
        <v>905</v>
      </c>
      <c r="B3059" s="213" t="s">
        <v>865</v>
      </c>
      <c r="C3059" s="214">
        <v>43</v>
      </c>
      <c r="D3059" s="215" t="s">
        <v>25</v>
      </c>
      <c r="E3059" s="188">
        <v>4511</v>
      </c>
      <c r="F3059" s="228" t="s">
        <v>136</v>
      </c>
      <c r="H3059" s="330">
        <v>1000</v>
      </c>
      <c r="I3059" s="330"/>
      <c r="J3059" s="330"/>
      <c r="K3059" s="330">
        <f t="shared" si="307"/>
        <v>1000</v>
      </c>
    </row>
    <row r="3060" spans="1:11" x14ac:dyDescent="0.2">
      <c r="A3060" s="321" t="s">
        <v>905</v>
      </c>
      <c r="B3060" s="325" t="s">
        <v>865</v>
      </c>
      <c r="C3060" s="326">
        <v>43</v>
      </c>
      <c r="D3060" s="321"/>
      <c r="E3060" s="187">
        <v>452</v>
      </c>
      <c r="F3060" s="230"/>
      <c r="G3060" s="327"/>
      <c r="H3060" s="200">
        <f t="shared" si="314"/>
        <v>1000</v>
      </c>
      <c r="I3060" s="200">
        <f t="shared" si="314"/>
        <v>0</v>
      </c>
      <c r="J3060" s="200">
        <f t="shared" si="314"/>
        <v>0</v>
      </c>
      <c r="K3060" s="200">
        <f t="shared" si="307"/>
        <v>1000</v>
      </c>
    </row>
    <row r="3061" spans="1:11" ht="15" x14ac:dyDescent="0.2">
      <c r="A3061" s="215" t="s">
        <v>905</v>
      </c>
      <c r="B3061" s="213" t="s">
        <v>865</v>
      </c>
      <c r="C3061" s="214">
        <v>43</v>
      </c>
      <c r="D3061" s="215" t="s">
        <v>25</v>
      </c>
      <c r="E3061" s="188">
        <v>4521</v>
      </c>
      <c r="F3061" s="228" t="s">
        <v>137</v>
      </c>
      <c r="H3061" s="330">
        <v>1000</v>
      </c>
      <c r="I3061" s="330"/>
      <c r="J3061" s="330"/>
      <c r="K3061" s="330">
        <f t="shared" si="307"/>
        <v>1000</v>
      </c>
    </row>
    <row r="3062" spans="1:11" x14ac:dyDescent="0.2">
      <c r="A3062" s="321" t="s">
        <v>905</v>
      </c>
      <c r="B3062" s="325" t="s">
        <v>865</v>
      </c>
      <c r="C3062" s="326">
        <v>43</v>
      </c>
      <c r="D3062" s="321"/>
      <c r="E3062" s="187">
        <v>453</v>
      </c>
      <c r="F3062" s="230"/>
      <c r="G3062" s="327"/>
      <c r="H3062" s="200">
        <f t="shared" si="314"/>
        <v>1000</v>
      </c>
      <c r="I3062" s="200">
        <f t="shared" si="314"/>
        <v>0</v>
      </c>
      <c r="J3062" s="200">
        <f t="shared" si="314"/>
        <v>0</v>
      </c>
      <c r="K3062" s="200">
        <f t="shared" si="307"/>
        <v>1000</v>
      </c>
    </row>
    <row r="3063" spans="1:11" ht="15" x14ac:dyDescent="0.2">
      <c r="A3063" s="215" t="s">
        <v>905</v>
      </c>
      <c r="B3063" s="213" t="s">
        <v>865</v>
      </c>
      <c r="C3063" s="214">
        <v>43</v>
      </c>
      <c r="D3063" s="215" t="s">
        <v>25</v>
      </c>
      <c r="E3063" s="188">
        <v>4531</v>
      </c>
      <c r="F3063" s="228" t="s">
        <v>145</v>
      </c>
      <c r="H3063" s="330">
        <v>1000</v>
      </c>
      <c r="I3063" s="330"/>
      <c r="J3063" s="330"/>
      <c r="K3063" s="330">
        <f t="shared" si="307"/>
        <v>1000</v>
      </c>
    </row>
    <row r="3064" spans="1:11" x14ac:dyDescent="0.2">
      <c r="A3064" s="321" t="s">
        <v>905</v>
      </c>
      <c r="B3064" s="325" t="s">
        <v>865</v>
      </c>
      <c r="C3064" s="326">
        <v>43</v>
      </c>
      <c r="D3064" s="321"/>
      <c r="E3064" s="187">
        <v>454</v>
      </c>
      <c r="F3064" s="230"/>
      <c r="G3064" s="327"/>
      <c r="H3064" s="200">
        <f t="shared" si="314"/>
        <v>1000</v>
      </c>
      <c r="I3064" s="200">
        <f t="shared" si="314"/>
        <v>0</v>
      </c>
      <c r="J3064" s="200">
        <f t="shared" si="314"/>
        <v>0</v>
      </c>
      <c r="K3064" s="200">
        <f t="shared" si="307"/>
        <v>1000</v>
      </c>
    </row>
    <row r="3065" spans="1:11" ht="30" x14ac:dyDescent="0.2">
      <c r="A3065" s="215" t="s">
        <v>905</v>
      </c>
      <c r="B3065" s="213" t="s">
        <v>865</v>
      </c>
      <c r="C3065" s="214">
        <v>43</v>
      </c>
      <c r="D3065" s="215" t="s">
        <v>25</v>
      </c>
      <c r="E3065" s="188">
        <v>4541</v>
      </c>
      <c r="F3065" s="228" t="s">
        <v>782</v>
      </c>
      <c r="H3065" s="330">
        <v>1000</v>
      </c>
      <c r="I3065" s="330"/>
      <c r="J3065" s="330"/>
      <c r="K3065" s="330">
        <f t="shared" si="307"/>
        <v>1000</v>
      </c>
    </row>
    <row r="3066" spans="1:11" x14ac:dyDescent="0.2">
      <c r="A3066" s="353" t="s">
        <v>905</v>
      </c>
      <c r="B3066" s="299" t="s">
        <v>865</v>
      </c>
      <c r="C3066" s="282">
        <v>51</v>
      </c>
      <c r="D3066" s="282"/>
      <c r="E3066" s="283">
        <v>32</v>
      </c>
      <c r="F3066" s="284"/>
      <c r="G3066" s="285"/>
      <c r="H3066" s="286">
        <f t="shared" ref="H3066:J3067" si="315">H3067</f>
        <v>1000</v>
      </c>
      <c r="I3066" s="286">
        <f t="shared" si="315"/>
        <v>0</v>
      </c>
      <c r="J3066" s="286">
        <f t="shared" si="315"/>
        <v>41404</v>
      </c>
      <c r="K3066" s="286">
        <f t="shared" si="307"/>
        <v>42404</v>
      </c>
    </row>
    <row r="3067" spans="1:11" x14ac:dyDescent="0.2">
      <c r="A3067" s="321" t="s">
        <v>905</v>
      </c>
      <c r="B3067" s="325" t="s">
        <v>865</v>
      </c>
      <c r="C3067" s="326">
        <v>51</v>
      </c>
      <c r="D3067" s="321"/>
      <c r="E3067" s="187">
        <v>323</v>
      </c>
      <c r="F3067" s="230"/>
      <c r="G3067" s="327"/>
      <c r="H3067" s="200">
        <f t="shared" si="315"/>
        <v>1000</v>
      </c>
      <c r="I3067" s="200">
        <f t="shared" si="315"/>
        <v>0</v>
      </c>
      <c r="J3067" s="200">
        <f t="shared" si="315"/>
        <v>41404</v>
      </c>
      <c r="K3067" s="200">
        <f t="shared" si="307"/>
        <v>42404</v>
      </c>
    </row>
    <row r="3068" spans="1:11" ht="15" x14ac:dyDescent="0.2">
      <c r="A3068" s="215" t="s">
        <v>905</v>
      </c>
      <c r="B3068" s="213" t="s">
        <v>865</v>
      </c>
      <c r="C3068" s="214">
        <v>51</v>
      </c>
      <c r="D3068" s="215" t="s">
        <v>25</v>
      </c>
      <c r="E3068" s="188">
        <v>3232</v>
      </c>
      <c r="F3068" s="228" t="s">
        <v>118</v>
      </c>
      <c r="H3068" s="244">
        <v>1000</v>
      </c>
      <c r="I3068" s="244"/>
      <c r="J3068" s="244">
        <v>41404</v>
      </c>
      <c r="K3068" s="244">
        <f t="shared" si="307"/>
        <v>42404</v>
      </c>
    </row>
    <row r="3069" spans="1:11" ht="67.5" x14ac:dyDescent="0.2">
      <c r="A3069" s="354" t="s">
        <v>905</v>
      </c>
      <c r="B3069" s="293" t="s">
        <v>592</v>
      </c>
      <c r="C3069" s="293"/>
      <c r="D3069" s="293"/>
      <c r="E3069" s="294"/>
      <c r="F3069" s="296" t="s">
        <v>420</v>
      </c>
      <c r="G3069" s="297" t="s">
        <v>683</v>
      </c>
      <c r="H3069" s="298">
        <f>H3070+H3076+H3073</f>
        <v>15800000</v>
      </c>
      <c r="I3069" s="298">
        <f t="shared" ref="I3069:J3069" si="316">I3070+I3076+I3073</f>
        <v>0</v>
      </c>
      <c r="J3069" s="298">
        <f t="shared" si="316"/>
        <v>0</v>
      </c>
      <c r="K3069" s="298">
        <f t="shared" si="307"/>
        <v>15800000</v>
      </c>
    </row>
    <row r="3070" spans="1:11" x14ac:dyDescent="0.2">
      <c r="A3070" s="331" t="s">
        <v>905</v>
      </c>
      <c r="B3070" s="329" t="s">
        <v>592</v>
      </c>
      <c r="C3070" s="282">
        <v>11</v>
      </c>
      <c r="D3070" s="329"/>
      <c r="E3070" s="283">
        <v>54</v>
      </c>
      <c r="F3070" s="284"/>
      <c r="G3070" s="284"/>
      <c r="H3070" s="314">
        <f t="shared" ref="H3070:J3077" si="317">H3071</f>
        <v>11000000</v>
      </c>
      <c r="I3070" s="314">
        <f t="shared" si="317"/>
        <v>0</v>
      </c>
      <c r="J3070" s="314">
        <f t="shared" si="317"/>
        <v>0</v>
      </c>
      <c r="K3070" s="314">
        <f t="shared" si="307"/>
        <v>11000000</v>
      </c>
    </row>
    <row r="3071" spans="1:11" x14ac:dyDescent="0.2">
      <c r="A3071" s="321" t="s">
        <v>905</v>
      </c>
      <c r="B3071" s="325" t="s">
        <v>592</v>
      </c>
      <c r="C3071" s="326">
        <v>11</v>
      </c>
      <c r="D3071" s="321"/>
      <c r="E3071" s="187">
        <v>541</v>
      </c>
      <c r="F3071" s="230"/>
      <c r="G3071" s="327"/>
      <c r="H3071" s="200">
        <f t="shared" si="317"/>
        <v>11000000</v>
      </c>
      <c r="I3071" s="200">
        <f t="shared" si="317"/>
        <v>0</v>
      </c>
      <c r="J3071" s="200">
        <f t="shared" si="317"/>
        <v>0</v>
      </c>
      <c r="K3071" s="200">
        <f t="shared" si="307"/>
        <v>11000000</v>
      </c>
    </row>
    <row r="3072" spans="1:11" ht="30" x14ac:dyDescent="0.2">
      <c r="A3072" s="215" t="s">
        <v>905</v>
      </c>
      <c r="B3072" s="213" t="s">
        <v>592</v>
      </c>
      <c r="C3072" s="214">
        <v>11</v>
      </c>
      <c r="D3072" s="215" t="s">
        <v>25</v>
      </c>
      <c r="E3072" s="188">
        <v>5413</v>
      </c>
      <c r="F3072" s="228" t="s">
        <v>768</v>
      </c>
      <c r="H3072" s="330">
        <v>11000000</v>
      </c>
      <c r="I3072" s="330"/>
      <c r="J3072" s="330"/>
      <c r="K3072" s="330">
        <f t="shared" si="307"/>
        <v>11000000</v>
      </c>
    </row>
    <row r="3073" spans="1:11" x14ac:dyDescent="0.2">
      <c r="A3073" s="331" t="s">
        <v>905</v>
      </c>
      <c r="B3073" s="329" t="s">
        <v>592</v>
      </c>
      <c r="C3073" s="282">
        <v>43</v>
      </c>
      <c r="D3073" s="329"/>
      <c r="E3073" s="283">
        <v>34</v>
      </c>
      <c r="F3073" s="284"/>
      <c r="G3073" s="284"/>
      <c r="H3073" s="314">
        <f t="shared" ref="H3073:J3074" si="318">H3074</f>
        <v>600000</v>
      </c>
      <c r="I3073" s="314">
        <f t="shared" si="318"/>
        <v>0</v>
      </c>
      <c r="J3073" s="314">
        <f t="shared" si="318"/>
        <v>0</v>
      </c>
      <c r="K3073" s="314">
        <f t="shared" si="307"/>
        <v>600000</v>
      </c>
    </row>
    <row r="3074" spans="1:11" x14ac:dyDescent="0.2">
      <c r="A3074" s="321" t="s">
        <v>905</v>
      </c>
      <c r="B3074" s="325" t="s">
        <v>592</v>
      </c>
      <c r="C3074" s="326">
        <v>43</v>
      </c>
      <c r="D3074" s="321"/>
      <c r="E3074" s="187">
        <v>342</v>
      </c>
      <c r="F3074" s="230"/>
      <c r="G3074" s="327"/>
      <c r="H3074" s="200">
        <f t="shared" si="318"/>
        <v>600000</v>
      </c>
      <c r="I3074" s="200">
        <f t="shared" si="318"/>
        <v>0</v>
      </c>
      <c r="J3074" s="200">
        <f t="shared" si="318"/>
        <v>0</v>
      </c>
      <c r="K3074" s="200">
        <f t="shared" si="307"/>
        <v>600000</v>
      </c>
    </row>
    <row r="3075" spans="1:11" ht="45" x14ac:dyDescent="0.2">
      <c r="A3075" s="215" t="s">
        <v>905</v>
      </c>
      <c r="B3075" s="213" t="s">
        <v>592</v>
      </c>
      <c r="C3075" s="214">
        <v>43</v>
      </c>
      <c r="D3075" s="215" t="s">
        <v>25</v>
      </c>
      <c r="E3075" s="188">
        <v>3421</v>
      </c>
      <c r="F3075" s="228" t="s">
        <v>769</v>
      </c>
      <c r="H3075" s="330">
        <v>600000</v>
      </c>
      <c r="I3075" s="330"/>
      <c r="J3075" s="330"/>
      <c r="K3075" s="330">
        <f t="shared" si="307"/>
        <v>600000</v>
      </c>
    </row>
    <row r="3076" spans="1:11" x14ac:dyDescent="0.2">
      <c r="A3076" s="331" t="s">
        <v>905</v>
      </c>
      <c r="B3076" s="329" t="s">
        <v>592</v>
      </c>
      <c r="C3076" s="282">
        <v>43</v>
      </c>
      <c r="D3076" s="329"/>
      <c r="E3076" s="283">
        <v>54</v>
      </c>
      <c r="F3076" s="284"/>
      <c r="G3076" s="284"/>
      <c r="H3076" s="314">
        <f t="shared" si="317"/>
        <v>4200000</v>
      </c>
      <c r="I3076" s="314">
        <f t="shared" si="317"/>
        <v>0</v>
      </c>
      <c r="J3076" s="314">
        <f t="shared" si="317"/>
        <v>0</v>
      </c>
      <c r="K3076" s="314">
        <f t="shared" si="307"/>
        <v>4200000</v>
      </c>
    </row>
    <row r="3077" spans="1:11" x14ac:dyDescent="0.2">
      <c r="A3077" s="321" t="s">
        <v>905</v>
      </c>
      <c r="B3077" s="325" t="s">
        <v>592</v>
      </c>
      <c r="C3077" s="326">
        <v>43</v>
      </c>
      <c r="D3077" s="321"/>
      <c r="E3077" s="187">
        <v>541</v>
      </c>
      <c r="F3077" s="230"/>
      <c r="G3077" s="327"/>
      <c r="H3077" s="200">
        <f t="shared" si="317"/>
        <v>4200000</v>
      </c>
      <c r="I3077" s="200">
        <f t="shared" si="317"/>
        <v>0</v>
      </c>
      <c r="J3077" s="200">
        <f t="shared" si="317"/>
        <v>0</v>
      </c>
      <c r="K3077" s="200">
        <f t="shared" si="307"/>
        <v>4200000</v>
      </c>
    </row>
    <row r="3078" spans="1:11" ht="30" x14ac:dyDescent="0.2">
      <c r="A3078" s="215" t="s">
        <v>905</v>
      </c>
      <c r="B3078" s="213" t="s">
        <v>592</v>
      </c>
      <c r="C3078" s="214">
        <v>43</v>
      </c>
      <c r="D3078" s="215" t="s">
        <v>25</v>
      </c>
      <c r="E3078" s="188">
        <v>5413</v>
      </c>
      <c r="F3078" s="228" t="s">
        <v>768</v>
      </c>
      <c r="H3078" s="330">
        <v>4200000</v>
      </c>
      <c r="I3078" s="330"/>
      <c r="J3078" s="330"/>
      <c r="K3078" s="330">
        <f t="shared" si="307"/>
        <v>4200000</v>
      </c>
    </row>
    <row r="3079" spans="1:11" ht="67.5" x14ac:dyDescent="0.2">
      <c r="A3079" s="354" t="s">
        <v>905</v>
      </c>
      <c r="B3079" s="293" t="s">
        <v>867</v>
      </c>
      <c r="C3079" s="293"/>
      <c r="D3079" s="293"/>
      <c r="E3079" s="294"/>
      <c r="F3079" s="296" t="s">
        <v>866</v>
      </c>
      <c r="G3079" s="297" t="s">
        <v>683</v>
      </c>
      <c r="H3079" s="298">
        <f>H3080+H3087+H3100+H3105+H3112+H3125</f>
        <v>1548800</v>
      </c>
      <c r="I3079" s="298">
        <f>I3080+I3087+I3100+I3105+I3112+I3125</f>
        <v>0</v>
      </c>
      <c r="J3079" s="298">
        <f>J3080+J3087+J3100+J3105+J3112+J3125</f>
        <v>0</v>
      </c>
      <c r="K3079" s="298">
        <f t="shared" si="307"/>
        <v>1548800</v>
      </c>
    </row>
    <row r="3080" spans="1:11" x14ac:dyDescent="0.2">
      <c r="A3080" s="331" t="s">
        <v>905</v>
      </c>
      <c r="B3080" s="329" t="s">
        <v>867</v>
      </c>
      <c r="C3080" s="282">
        <v>43</v>
      </c>
      <c r="D3080" s="329"/>
      <c r="E3080" s="283">
        <v>31</v>
      </c>
      <c r="F3080" s="284"/>
      <c r="G3080" s="284"/>
      <c r="H3080" s="314">
        <f>H3081+H3083+H3085</f>
        <v>53500</v>
      </c>
      <c r="I3080" s="314">
        <f>I3081+I3083+I3085</f>
        <v>0</v>
      </c>
      <c r="J3080" s="314">
        <f>J3081+J3083+J3085</f>
        <v>0</v>
      </c>
      <c r="K3080" s="314">
        <f t="shared" si="307"/>
        <v>53500</v>
      </c>
    </row>
    <row r="3081" spans="1:11" x14ac:dyDescent="0.2">
      <c r="A3081" s="321" t="s">
        <v>905</v>
      </c>
      <c r="B3081" s="325" t="s">
        <v>867</v>
      </c>
      <c r="C3081" s="326">
        <v>43</v>
      </c>
      <c r="D3081" s="321"/>
      <c r="E3081" s="187">
        <v>311</v>
      </c>
      <c r="F3081" s="230"/>
      <c r="G3081" s="327"/>
      <c r="H3081" s="200">
        <f>H3082</f>
        <v>45000</v>
      </c>
      <c r="I3081" s="200">
        <f>I3082</f>
        <v>0</v>
      </c>
      <c r="J3081" s="200">
        <f>J3082</f>
        <v>0</v>
      </c>
      <c r="K3081" s="200">
        <f t="shared" si="307"/>
        <v>45000</v>
      </c>
    </row>
    <row r="3082" spans="1:11" ht="15" x14ac:dyDescent="0.2">
      <c r="A3082" s="215" t="s">
        <v>905</v>
      </c>
      <c r="B3082" s="213" t="s">
        <v>867</v>
      </c>
      <c r="C3082" s="214">
        <v>43</v>
      </c>
      <c r="D3082" s="215" t="s">
        <v>25</v>
      </c>
      <c r="E3082" s="188">
        <v>3111</v>
      </c>
      <c r="F3082" s="228" t="s">
        <v>19</v>
      </c>
      <c r="H3082" s="330">
        <v>45000</v>
      </c>
      <c r="I3082" s="330"/>
      <c r="J3082" s="330"/>
      <c r="K3082" s="330">
        <f t="shared" si="307"/>
        <v>45000</v>
      </c>
    </row>
    <row r="3083" spans="1:11" x14ac:dyDescent="0.2">
      <c r="A3083" s="321" t="s">
        <v>905</v>
      </c>
      <c r="B3083" s="325" t="s">
        <v>867</v>
      </c>
      <c r="C3083" s="326">
        <v>43</v>
      </c>
      <c r="D3083" s="321"/>
      <c r="E3083" s="187">
        <v>312</v>
      </c>
      <c r="F3083" s="230"/>
      <c r="G3083" s="327"/>
      <c r="H3083" s="200">
        <f>H3084</f>
        <v>1000</v>
      </c>
      <c r="I3083" s="200">
        <f>I3084</f>
        <v>0</v>
      </c>
      <c r="J3083" s="200">
        <f>J3084</f>
        <v>0</v>
      </c>
      <c r="K3083" s="200">
        <f t="shared" ref="K3083:K3146" si="319">H3083-I3083+J3083</f>
        <v>1000</v>
      </c>
    </row>
    <row r="3084" spans="1:11" ht="15" x14ac:dyDescent="0.2">
      <c r="A3084" s="215" t="s">
        <v>905</v>
      </c>
      <c r="B3084" s="213" t="s">
        <v>867</v>
      </c>
      <c r="C3084" s="214">
        <v>43</v>
      </c>
      <c r="D3084" s="215" t="s">
        <v>25</v>
      </c>
      <c r="E3084" s="188">
        <v>3121</v>
      </c>
      <c r="F3084" s="228" t="s">
        <v>138</v>
      </c>
      <c r="H3084" s="330">
        <v>1000</v>
      </c>
      <c r="I3084" s="330"/>
      <c r="J3084" s="330"/>
      <c r="K3084" s="330">
        <f t="shared" si="319"/>
        <v>1000</v>
      </c>
    </row>
    <row r="3085" spans="1:11" x14ac:dyDescent="0.2">
      <c r="A3085" s="321" t="s">
        <v>905</v>
      </c>
      <c r="B3085" s="325" t="s">
        <v>867</v>
      </c>
      <c r="C3085" s="326">
        <v>43</v>
      </c>
      <c r="D3085" s="321"/>
      <c r="E3085" s="187">
        <v>313</v>
      </c>
      <c r="F3085" s="230"/>
      <c r="G3085" s="327"/>
      <c r="H3085" s="200">
        <f>H3086</f>
        <v>7500</v>
      </c>
      <c r="I3085" s="200">
        <f>I3086</f>
        <v>0</v>
      </c>
      <c r="J3085" s="200">
        <f>J3086</f>
        <v>0</v>
      </c>
      <c r="K3085" s="200">
        <f t="shared" si="319"/>
        <v>7500</v>
      </c>
    </row>
    <row r="3086" spans="1:11" ht="15" x14ac:dyDescent="0.2">
      <c r="A3086" s="215" t="s">
        <v>905</v>
      </c>
      <c r="B3086" s="213" t="s">
        <v>867</v>
      </c>
      <c r="C3086" s="214">
        <v>43</v>
      </c>
      <c r="D3086" s="215" t="s">
        <v>25</v>
      </c>
      <c r="E3086" s="188">
        <v>3132</v>
      </c>
      <c r="F3086" s="228" t="s">
        <v>280</v>
      </c>
      <c r="H3086" s="330">
        <v>7500</v>
      </c>
      <c r="I3086" s="330"/>
      <c r="J3086" s="330"/>
      <c r="K3086" s="330">
        <f t="shared" si="319"/>
        <v>7500</v>
      </c>
    </row>
    <row r="3087" spans="1:11" x14ac:dyDescent="0.2">
      <c r="A3087" s="331" t="s">
        <v>905</v>
      </c>
      <c r="B3087" s="329" t="s">
        <v>867</v>
      </c>
      <c r="C3087" s="282">
        <v>43</v>
      </c>
      <c r="D3087" s="329"/>
      <c r="E3087" s="283">
        <v>32</v>
      </c>
      <c r="F3087" s="284"/>
      <c r="G3087" s="284"/>
      <c r="H3087" s="314">
        <f>H3088+H3092+H3094+H3098</f>
        <v>9500</v>
      </c>
      <c r="I3087" s="314">
        <f>I3088+I3092+I3094+I3098</f>
        <v>0</v>
      </c>
      <c r="J3087" s="314">
        <f>J3088+J3092+J3094+J3098</f>
        <v>0</v>
      </c>
      <c r="K3087" s="314">
        <f t="shared" si="319"/>
        <v>9500</v>
      </c>
    </row>
    <row r="3088" spans="1:11" x14ac:dyDescent="0.2">
      <c r="A3088" s="321" t="s">
        <v>905</v>
      </c>
      <c r="B3088" s="325" t="s">
        <v>867</v>
      </c>
      <c r="C3088" s="326">
        <v>43</v>
      </c>
      <c r="D3088" s="321"/>
      <c r="E3088" s="187">
        <v>321</v>
      </c>
      <c r="F3088" s="230"/>
      <c r="G3088" s="327"/>
      <c r="H3088" s="200">
        <f>H3089+H3090+H3091</f>
        <v>4800</v>
      </c>
      <c r="I3088" s="200">
        <f>I3089+I3090+I3091</f>
        <v>0</v>
      </c>
      <c r="J3088" s="200">
        <f>J3089+J3090+J3091</f>
        <v>0</v>
      </c>
      <c r="K3088" s="200">
        <f t="shared" si="319"/>
        <v>4800</v>
      </c>
    </row>
    <row r="3089" spans="1:11" ht="15" x14ac:dyDescent="0.2">
      <c r="A3089" s="215" t="s">
        <v>905</v>
      </c>
      <c r="B3089" s="213" t="s">
        <v>867</v>
      </c>
      <c r="C3089" s="214">
        <v>43</v>
      </c>
      <c r="D3089" s="215" t="s">
        <v>25</v>
      </c>
      <c r="E3089" s="188">
        <v>3211</v>
      </c>
      <c r="F3089" s="228" t="s">
        <v>110</v>
      </c>
      <c r="H3089" s="330">
        <v>3700</v>
      </c>
      <c r="I3089" s="330"/>
      <c r="J3089" s="330"/>
      <c r="K3089" s="330">
        <f t="shared" si="319"/>
        <v>3700</v>
      </c>
    </row>
    <row r="3090" spans="1:11" ht="30" x14ac:dyDescent="0.2">
      <c r="A3090" s="215" t="s">
        <v>905</v>
      </c>
      <c r="B3090" s="213" t="s">
        <v>867</v>
      </c>
      <c r="C3090" s="214">
        <v>43</v>
      </c>
      <c r="D3090" s="215" t="s">
        <v>25</v>
      </c>
      <c r="E3090" s="188">
        <v>3212</v>
      </c>
      <c r="F3090" s="228" t="s">
        <v>111</v>
      </c>
      <c r="H3090" s="330">
        <v>1000</v>
      </c>
      <c r="I3090" s="330"/>
      <c r="J3090" s="330"/>
      <c r="K3090" s="330">
        <f t="shared" si="319"/>
        <v>1000</v>
      </c>
    </row>
    <row r="3091" spans="1:11" ht="15" x14ac:dyDescent="0.2">
      <c r="A3091" s="215" t="s">
        <v>905</v>
      </c>
      <c r="B3091" s="213" t="s">
        <v>867</v>
      </c>
      <c r="C3091" s="214">
        <v>43</v>
      </c>
      <c r="D3091" s="215" t="s">
        <v>25</v>
      </c>
      <c r="E3091" s="188">
        <v>3214</v>
      </c>
      <c r="F3091" s="228" t="s">
        <v>234</v>
      </c>
      <c r="H3091" s="330">
        <v>100</v>
      </c>
      <c r="I3091" s="330"/>
      <c r="J3091" s="330"/>
      <c r="K3091" s="330">
        <f t="shared" si="319"/>
        <v>100</v>
      </c>
    </row>
    <row r="3092" spans="1:11" x14ac:dyDescent="0.2">
      <c r="A3092" s="321" t="s">
        <v>905</v>
      </c>
      <c r="B3092" s="325" t="s">
        <v>867</v>
      </c>
      <c r="C3092" s="326">
        <v>43</v>
      </c>
      <c r="D3092" s="321"/>
      <c r="E3092" s="187">
        <v>322</v>
      </c>
      <c r="F3092" s="230"/>
      <c r="G3092" s="327"/>
      <c r="H3092" s="200">
        <f>H3093</f>
        <v>500</v>
      </c>
      <c r="I3092" s="200">
        <f>I3093</f>
        <v>0</v>
      </c>
      <c r="J3092" s="200">
        <f>J3093</f>
        <v>0</v>
      </c>
      <c r="K3092" s="200">
        <f t="shared" si="319"/>
        <v>500</v>
      </c>
    </row>
    <row r="3093" spans="1:11" ht="15" x14ac:dyDescent="0.2">
      <c r="A3093" s="215" t="s">
        <v>905</v>
      </c>
      <c r="B3093" s="213" t="s">
        <v>867</v>
      </c>
      <c r="C3093" s="214">
        <v>43</v>
      </c>
      <c r="D3093" s="215" t="s">
        <v>25</v>
      </c>
      <c r="E3093" s="188">
        <v>3223</v>
      </c>
      <c r="F3093" s="228" t="s">
        <v>115</v>
      </c>
      <c r="H3093" s="330">
        <v>500</v>
      </c>
      <c r="I3093" s="330"/>
      <c r="J3093" s="330"/>
      <c r="K3093" s="330">
        <f t="shared" si="319"/>
        <v>500</v>
      </c>
    </row>
    <row r="3094" spans="1:11" x14ac:dyDescent="0.2">
      <c r="A3094" s="321" t="s">
        <v>905</v>
      </c>
      <c r="B3094" s="325" t="s">
        <v>867</v>
      </c>
      <c r="C3094" s="326">
        <v>43</v>
      </c>
      <c r="D3094" s="321"/>
      <c r="E3094" s="187">
        <v>323</v>
      </c>
      <c r="F3094" s="230"/>
      <c r="G3094" s="327"/>
      <c r="H3094" s="200">
        <f>H3095+H3096+H3097</f>
        <v>3200</v>
      </c>
      <c r="I3094" s="200">
        <f>I3095+I3096+I3097</f>
        <v>0</v>
      </c>
      <c r="J3094" s="200">
        <f>J3095+J3096+J3097</f>
        <v>0</v>
      </c>
      <c r="K3094" s="200">
        <f t="shared" si="319"/>
        <v>3200</v>
      </c>
    </row>
    <row r="3095" spans="1:11" ht="15" x14ac:dyDescent="0.2">
      <c r="A3095" s="215" t="s">
        <v>905</v>
      </c>
      <c r="B3095" s="213" t="s">
        <v>867</v>
      </c>
      <c r="C3095" s="214">
        <v>43</v>
      </c>
      <c r="D3095" s="215" t="s">
        <v>25</v>
      </c>
      <c r="E3095" s="188">
        <v>3231</v>
      </c>
      <c r="F3095" s="228" t="s">
        <v>117</v>
      </c>
      <c r="H3095" s="330">
        <v>1000</v>
      </c>
      <c r="I3095" s="330"/>
      <c r="J3095" s="330"/>
      <c r="K3095" s="330">
        <f t="shared" si="319"/>
        <v>1000</v>
      </c>
    </row>
    <row r="3096" spans="1:11" ht="15" x14ac:dyDescent="0.2">
      <c r="A3096" s="215" t="s">
        <v>905</v>
      </c>
      <c r="B3096" s="213" t="s">
        <v>867</v>
      </c>
      <c r="C3096" s="214">
        <v>43</v>
      </c>
      <c r="D3096" s="215" t="s">
        <v>25</v>
      </c>
      <c r="E3096" s="188">
        <v>3233</v>
      </c>
      <c r="F3096" s="228" t="s">
        <v>119</v>
      </c>
      <c r="H3096" s="330">
        <v>1200</v>
      </c>
      <c r="I3096" s="330"/>
      <c r="J3096" s="330"/>
      <c r="K3096" s="330">
        <f t="shared" si="319"/>
        <v>1200</v>
      </c>
    </row>
    <row r="3097" spans="1:11" ht="15" x14ac:dyDescent="0.2">
      <c r="A3097" s="215" t="s">
        <v>905</v>
      </c>
      <c r="B3097" s="213" t="s">
        <v>867</v>
      </c>
      <c r="C3097" s="214">
        <v>43</v>
      </c>
      <c r="D3097" s="215" t="s">
        <v>25</v>
      </c>
      <c r="E3097" s="188">
        <v>3239</v>
      </c>
      <c r="F3097" s="228" t="s">
        <v>766</v>
      </c>
      <c r="H3097" s="330">
        <v>1000</v>
      </c>
      <c r="I3097" s="330"/>
      <c r="J3097" s="330"/>
      <c r="K3097" s="330">
        <f t="shared" si="319"/>
        <v>1000</v>
      </c>
    </row>
    <row r="3098" spans="1:11" x14ac:dyDescent="0.2">
      <c r="A3098" s="321" t="s">
        <v>905</v>
      </c>
      <c r="B3098" s="325" t="s">
        <v>867</v>
      </c>
      <c r="C3098" s="326">
        <v>43</v>
      </c>
      <c r="D3098" s="321"/>
      <c r="E3098" s="187">
        <v>329</v>
      </c>
      <c r="F3098" s="230"/>
      <c r="G3098" s="327"/>
      <c r="H3098" s="200">
        <f>H3099</f>
        <v>1000</v>
      </c>
      <c r="I3098" s="200">
        <f>I3099</f>
        <v>0</v>
      </c>
      <c r="J3098" s="200">
        <f>J3099</f>
        <v>0</v>
      </c>
      <c r="K3098" s="200">
        <f t="shared" si="319"/>
        <v>1000</v>
      </c>
    </row>
    <row r="3099" spans="1:11" ht="15" x14ac:dyDescent="0.2">
      <c r="A3099" s="215" t="s">
        <v>905</v>
      </c>
      <c r="B3099" s="213" t="s">
        <v>867</v>
      </c>
      <c r="C3099" s="214">
        <v>43</v>
      </c>
      <c r="D3099" s="215" t="s">
        <v>25</v>
      </c>
      <c r="E3099" s="188">
        <v>3293</v>
      </c>
      <c r="F3099" s="228" t="s">
        <v>124</v>
      </c>
      <c r="H3099" s="330">
        <v>1000</v>
      </c>
      <c r="I3099" s="330"/>
      <c r="J3099" s="330"/>
      <c r="K3099" s="330">
        <f t="shared" si="319"/>
        <v>1000</v>
      </c>
    </row>
    <row r="3100" spans="1:11" x14ac:dyDescent="0.2">
      <c r="A3100" s="331" t="s">
        <v>905</v>
      </c>
      <c r="B3100" s="329" t="s">
        <v>867</v>
      </c>
      <c r="C3100" s="282">
        <v>43</v>
      </c>
      <c r="D3100" s="329"/>
      <c r="E3100" s="283">
        <v>42</v>
      </c>
      <c r="F3100" s="284"/>
      <c r="G3100" s="284"/>
      <c r="H3100" s="314">
        <f>H3101+H3103</f>
        <v>166000</v>
      </c>
      <c r="I3100" s="314">
        <f>I3101+I3103</f>
        <v>0</v>
      </c>
      <c r="J3100" s="314">
        <f>J3101+J3103</f>
        <v>0</v>
      </c>
      <c r="K3100" s="314">
        <f t="shared" si="319"/>
        <v>166000</v>
      </c>
    </row>
    <row r="3101" spans="1:11" x14ac:dyDescent="0.2">
      <c r="A3101" s="321" t="s">
        <v>905</v>
      </c>
      <c r="B3101" s="325" t="s">
        <v>867</v>
      </c>
      <c r="C3101" s="326">
        <v>43</v>
      </c>
      <c r="D3101" s="321"/>
      <c r="E3101" s="187">
        <v>422</v>
      </c>
      <c r="F3101" s="230"/>
      <c r="G3101" s="327"/>
      <c r="H3101" s="200">
        <f>H3102</f>
        <v>76000</v>
      </c>
      <c r="I3101" s="200">
        <f>I3102</f>
        <v>0</v>
      </c>
      <c r="J3101" s="200">
        <f>J3102</f>
        <v>0</v>
      </c>
      <c r="K3101" s="200">
        <f t="shared" si="319"/>
        <v>76000</v>
      </c>
    </row>
    <row r="3102" spans="1:11" ht="15" x14ac:dyDescent="0.2">
      <c r="A3102" s="215" t="s">
        <v>905</v>
      </c>
      <c r="B3102" s="213" t="s">
        <v>867</v>
      </c>
      <c r="C3102" s="214">
        <v>43</v>
      </c>
      <c r="D3102" s="215" t="s">
        <v>25</v>
      </c>
      <c r="E3102" s="188">
        <v>4225</v>
      </c>
      <c r="F3102" s="228" t="s">
        <v>134</v>
      </c>
      <c r="H3102" s="330">
        <v>76000</v>
      </c>
      <c r="I3102" s="330"/>
      <c r="J3102" s="330"/>
      <c r="K3102" s="330">
        <f t="shared" si="319"/>
        <v>76000</v>
      </c>
    </row>
    <row r="3103" spans="1:11" x14ac:dyDescent="0.2">
      <c r="A3103" s="321" t="s">
        <v>905</v>
      </c>
      <c r="B3103" s="325" t="s">
        <v>867</v>
      </c>
      <c r="C3103" s="326">
        <v>43</v>
      </c>
      <c r="D3103" s="321"/>
      <c r="E3103" s="187">
        <v>423</v>
      </c>
      <c r="F3103" s="230"/>
      <c r="G3103" s="327"/>
      <c r="H3103" s="200">
        <f>H3104</f>
        <v>90000</v>
      </c>
      <c r="I3103" s="200">
        <f>I3104</f>
        <v>0</v>
      </c>
      <c r="J3103" s="200">
        <f>J3104</f>
        <v>0</v>
      </c>
      <c r="K3103" s="200">
        <f t="shared" si="319"/>
        <v>90000</v>
      </c>
    </row>
    <row r="3104" spans="1:11" ht="15" x14ac:dyDescent="0.2">
      <c r="A3104" s="215" t="s">
        <v>905</v>
      </c>
      <c r="B3104" s="213" t="s">
        <v>867</v>
      </c>
      <c r="C3104" s="214">
        <v>43</v>
      </c>
      <c r="D3104" s="215" t="s">
        <v>25</v>
      </c>
      <c r="E3104" s="188">
        <v>4231</v>
      </c>
      <c r="F3104" s="228" t="s">
        <v>128</v>
      </c>
      <c r="H3104" s="330">
        <v>90000</v>
      </c>
      <c r="I3104" s="330"/>
      <c r="J3104" s="330"/>
      <c r="K3104" s="330">
        <f t="shared" si="319"/>
        <v>90000</v>
      </c>
    </row>
    <row r="3105" spans="1:11" x14ac:dyDescent="0.2">
      <c r="A3105" s="331" t="s">
        <v>905</v>
      </c>
      <c r="B3105" s="329" t="s">
        <v>867</v>
      </c>
      <c r="C3105" s="282">
        <v>559</v>
      </c>
      <c r="D3105" s="329"/>
      <c r="E3105" s="283">
        <v>31</v>
      </c>
      <c r="F3105" s="284"/>
      <c r="G3105" s="284"/>
      <c r="H3105" s="314">
        <f>H3106+H3108+H3110</f>
        <v>328000</v>
      </c>
      <c r="I3105" s="314">
        <f>I3106+I3108+I3110</f>
        <v>0</v>
      </c>
      <c r="J3105" s="314">
        <f>J3106+J3108+J3110</f>
        <v>0</v>
      </c>
      <c r="K3105" s="314">
        <f t="shared" si="319"/>
        <v>328000</v>
      </c>
    </row>
    <row r="3106" spans="1:11" x14ac:dyDescent="0.2">
      <c r="A3106" s="321" t="s">
        <v>905</v>
      </c>
      <c r="B3106" s="325" t="s">
        <v>867</v>
      </c>
      <c r="C3106" s="326">
        <v>559</v>
      </c>
      <c r="D3106" s="321"/>
      <c r="E3106" s="187">
        <v>311</v>
      </c>
      <c r="F3106" s="230"/>
      <c r="G3106" s="327"/>
      <c r="H3106" s="200">
        <f>H3107</f>
        <v>280000</v>
      </c>
      <c r="I3106" s="200">
        <f>I3107</f>
        <v>0</v>
      </c>
      <c r="J3106" s="200">
        <f>J3107</f>
        <v>0</v>
      </c>
      <c r="K3106" s="200">
        <f t="shared" si="319"/>
        <v>280000</v>
      </c>
    </row>
    <row r="3107" spans="1:11" ht="15" x14ac:dyDescent="0.2">
      <c r="A3107" s="215" t="s">
        <v>905</v>
      </c>
      <c r="B3107" s="213" t="s">
        <v>867</v>
      </c>
      <c r="C3107" s="214">
        <v>559</v>
      </c>
      <c r="D3107" s="215" t="s">
        <v>25</v>
      </c>
      <c r="E3107" s="188">
        <v>3111</v>
      </c>
      <c r="F3107" s="228" t="s">
        <v>19</v>
      </c>
      <c r="H3107" s="330">
        <v>280000</v>
      </c>
      <c r="I3107" s="330"/>
      <c r="J3107" s="330"/>
      <c r="K3107" s="330">
        <f t="shared" si="319"/>
        <v>280000</v>
      </c>
    </row>
    <row r="3108" spans="1:11" x14ac:dyDescent="0.2">
      <c r="A3108" s="321" t="s">
        <v>905</v>
      </c>
      <c r="B3108" s="325" t="s">
        <v>867</v>
      </c>
      <c r="C3108" s="326">
        <v>559</v>
      </c>
      <c r="D3108" s="321"/>
      <c r="E3108" s="187">
        <v>312</v>
      </c>
      <c r="F3108" s="230"/>
      <c r="G3108" s="327"/>
      <c r="H3108" s="200">
        <f>H3109</f>
        <v>1000</v>
      </c>
      <c r="I3108" s="200">
        <f>I3109</f>
        <v>0</v>
      </c>
      <c r="J3108" s="200">
        <f>J3109</f>
        <v>0</v>
      </c>
      <c r="K3108" s="200">
        <f t="shared" si="319"/>
        <v>1000</v>
      </c>
    </row>
    <row r="3109" spans="1:11" ht="15" x14ac:dyDescent="0.2">
      <c r="A3109" s="215" t="s">
        <v>905</v>
      </c>
      <c r="B3109" s="213" t="s">
        <v>867</v>
      </c>
      <c r="C3109" s="214">
        <v>559</v>
      </c>
      <c r="D3109" s="215" t="s">
        <v>25</v>
      </c>
      <c r="E3109" s="188">
        <v>3121</v>
      </c>
      <c r="F3109" s="228" t="s">
        <v>138</v>
      </c>
      <c r="H3109" s="330">
        <v>1000</v>
      </c>
      <c r="I3109" s="330"/>
      <c r="J3109" s="330"/>
      <c r="K3109" s="330">
        <f t="shared" si="319"/>
        <v>1000</v>
      </c>
    </row>
    <row r="3110" spans="1:11" x14ac:dyDescent="0.2">
      <c r="A3110" s="321" t="s">
        <v>905</v>
      </c>
      <c r="B3110" s="325" t="s">
        <v>867</v>
      </c>
      <c r="C3110" s="326">
        <v>559</v>
      </c>
      <c r="D3110" s="321"/>
      <c r="E3110" s="187">
        <v>313</v>
      </c>
      <c r="F3110" s="230"/>
      <c r="G3110" s="327"/>
      <c r="H3110" s="200">
        <f>H3111</f>
        <v>47000</v>
      </c>
      <c r="I3110" s="200">
        <f>I3111</f>
        <v>0</v>
      </c>
      <c r="J3110" s="200">
        <f>J3111</f>
        <v>0</v>
      </c>
      <c r="K3110" s="200">
        <f t="shared" si="319"/>
        <v>47000</v>
      </c>
    </row>
    <row r="3111" spans="1:11" ht="15" x14ac:dyDescent="0.2">
      <c r="A3111" s="215" t="s">
        <v>905</v>
      </c>
      <c r="B3111" s="213" t="s">
        <v>867</v>
      </c>
      <c r="C3111" s="214">
        <v>559</v>
      </c>
      <c r="D3111" s="215" t="s">
        <v>25</v>
      </c>
      <c r="E3111" s="188">
        <v>3132</v>
      </c>
      <c r="F3111" s="228" t="s">
        <v>280</v>
      </c>
      <c r="H3111" s="330">
        <v>47000</v>
      </c>
      <c r="I3111" s="330"/>
      <c r="J3111" s="330"/>
      <c r="K3111" s="330">
        <f t="shared" si="319"/>
        <v>47000</v>
      </c>
    </row>
    <row r="3112" spans="1:11" x14ac:dyDescent="0.2">
      <c r="A3112" s="331" t="s">
        <v>905</v>
      </c>
      <c r="B3112" s="329" t="s">
        <v>867</v>
      </c>
      <c r="C3112" s="282">
        <v>559</v>
      </c>
      <c r="D3112" s="329"/>
      <c r="E3112" s="283">
        <v>32</v>
      </c>
      <c r="F3112" s="284"/>
      <c r="G3112" s="284"/>
      <c r="H3112" s="314">
        <f>H3113+H3117+H3119+H3123</f>
        <v>47800</v>
      </c>
      <c r="I3112" s="314">
        <f>I3113+I3117+I3119+I3123</f>
        <v>0</v>
      </c>
      <c r="J3112" s="314">
        <f>J3113+J3117+J3119+J3123</f>
        <v>0</v>
      </c>
      <c r="K3112" s="314">
        <f t="shared" si="319"/>
        <v>47800</v>
      </c>
    </row>
    <row r="3113" spans="1:11" x14ac:dyDescent="0.2">
      <c r="A3113" s="321" t="s">
        <v>905</v>
      </c>
      <c r="B3113" s="325" t="s">
        <v>867</v>
      </c>
      <c r="C3113" s="326">
        <v>559</v>
      </c>
      <c r="D3113" s="321"/>
      <c r="E3113" s="187">
        <v>321</v>
      </c>
      <c r="F3113" s="230"/>
      <c r="G3113" s="327"/>
      <c r="H3113" s="200">
        <f>H3114+H3115+H3116</f>
        <v>28800</v>
      </c>
      <c r="I3113" s="200">
        <f>I3114+I3115+I3116</f>
        <v>0</v>
      </c>
      <c r="J3113" s="200">
        <f>J3114+J3115+J3116</f>
        <v>0</v>
      </c>
      <c r="K3113" s="200">
        <f t="shared" si="319"/>
        <v>28800</v>
      </c>
    </row>
    <row r="3114" spans="1:11" ht="15" x14ac:dyDescent="0.2">
      <c r="A3114" s="215" t="s">
        <v>905</v>
      </c>
      <c r="B3114" s="213" t="s">
        <v>867</v>
      </c>
      <c r="C3114" s="214">
        <v>559</v>
      </c>
      <c r="D3114" s="215" t="s">
        <v>25</v>
      </c>
      <c r="E3114" s="188">
        <v>3211</v>
      </c>
      <c r="F3114" s="228" t="s">
        <v>110</v>
      </c>
      <c r="H3114" s="330">
        <v>21300</v>
      </c>
      <c r="I3114" s="330"/>
      <c r="J3114" s="330"/>
      <c r="K3114" s="330">
        <f t="shared" si="319"/>
        <v>21300</v>
      </c>
    </row>
    <row r="3115" spans="1:11" ht="30" x14ac:dyDescent="0.2">
      <c r="A3115" s="215" t="s">
        <v>905</v>
      </c>
      <c r="B3115" s="213" t="s">
        <v>867</v>
      </c>
      <c r="C3115" s="214">
        <v>559</v>
      </c>
      <c r="D3115" s="215" t="s">
        <v>25</v>
      </c>
      <c r="E3115" s="188">
        <v>3212</v>
      </c>
      <c r="F3115" s="228" t="s">
        <v>111</v>
      </c>
      <c r="H3115" s="330">
        <v>6500</v>
      </c>
      <c r="I3115" s="330"/>
      <c r="J3115" s="330"/>
      <c r="K3115" s="330">
        <f t="shared" si="319"/>
        <v>6500</v>
      </c>
    </row>
    <row r="3116" spans="1:11" ht="15" x14ac:dyDescent="0.2">
      <c r="A3116" s="215" t="s">
        <v>905</v>
      </c>
      <c r="B3116" s="213" t="s">
        <v>867</v>
      </c>
      <c r="C3116" s="214">
        <v>559</v>
      </c>
      <c r="D3116" s="215" t="s">
        <v>25</v>
      </c>
      <c r="E3116" s="188">
        <v>3214</v>
      </c>
      <c r="F3116" s="228" t="s">
        <v>234</v>
      </c>
      <c r="H3116" s="330">
        <v>1000</v>
      </c>
      <c r="I3116" s="330"/>
      <c r="J3116" s="330"/>
      <c r="K3116" s="330">
        <f t="shared" si="319"/>
        <v>1000</v>
      </c>
    </row>
    <row r="3117" spans="1:11" x14ac:dyDescent="0.2">
      <c r="A3117" s="321" t="s">
        <v>905</v>
      </c>
      <c r="B3117" s="325" t="s">
        <v>867</v>
      </c>
      <c r="C3117" s="326">
        <v>559</v>
      </c>
      <c r="D3117" s="321"/>
      <c r="E3117" s="187">
        <v>322</v>
      </c>
      <c r="F3117" s="230"/>
      <c r="G3117" s="327"/>
      <c r="H3117" s="200">
        <f>H3118</f>
        <v>3000</v>
      </c>
      <c r="I3117" s="200">
        <f>I3118</f>
        <v>0</v>
      </c>
      <c r="J3117" s="200">
        <f>J3118</f>
        <v>0</v>
      </c>
      <c r="K3117" s="200">
        <f t="shared" si="319"/>
        <v>3000</v>
      </c>
    </row>
    <row r="3118" spans="1:11" ht="15" x14ac:dyDescent="0.2">
      <c r="A3118" s="215" t="s">
        <v>905</v>
      </c>
      <c r="B3118" s="213" t="s">
        <v>867</v>
      </c>
      <c r="C3118" s="214">
        <v>559</v>
      </c>
      <c r="D3118" s="215" t="s">
        <v>25</v>
      </c>
      <c r="E3118" s="188">
        <v>3223</v>
      </c>
      <c r="F3118" s="228" t="s">
        <v>115</v>
      </c>
      <c r="H3118" s="330">
        <v>3000</v>
      </c>
      <c r="I3118" s="330"/>
      <c r="J3118" s="330"/>
      <c r="K3118" s="330">
        <f t="shared" si="319"/>
        <v>3000</v>
      </c>
    </row>
    <row r="3119" spans="1:11" x14ac:dyDescent="0.2">
      <c r="A3119" s="321" t="s">
        <v>905</v>
      </c>
      <c r="B3119" s="325" t="s">
        <v>867</v>
      </c>
      <c r="C3119" s="326">
        <v>559</v>
      </c>
      <c r="D3119" s="321"/>
      <c r="E3119" s="187">
        <v>323</v>
      </c>
      <c r="F3119" s="230"/>
      <c r="G3119" s="327"/>
      <c r="H3119" s="200">
        <f>H3120+H3121+H3122</f>
        <v>9000</v>
      </c>
      <c r="I3119" s="200">
        <f>I3120+I3121+I3122</f>
        <v>0</v>
      </c>
      <c r="J3119" s="200">
        <f>J3120+J3121+J3122</f>
        <v>0</v>
      </c>
      <c r="K3119" s="200">
        <f t="shared" si="319"/>
        <v>9000</v>
      </c>
    </row>
    <row r="3120" spans="1:11" ht="15" x14ac:dyDescent="0.2">
      <c r="A3120" s="215" t="s">
        <v>905</v>
      </c>
      <c r="B3120" s="213" t="s">
        <v>867</v>
      </c>
      <c r="C3120" s="214">
        <v>559</v>
      </c>
      <c r="D3120" s="215" t="s">
        <v>25</v>
      </c>
      <c r="E3120" s="188">
        <v>3231</v>
      </c>
      <c r="F3120" s="228" t="s">
        <v>117</v>
      </c>
      <c r="H3120" s="330">
        <v>1000</v>
      </c>
      <c r="I3120" s="330"/>
      <c r="J3120" s="330"/>
      <c r="K3120" s="330">
        <f t="shared" si="319"/>
        <v>1000</v>
      </c>
    </row>
    <row r="3121" spans="1:11" ht="15" x14ac:dyDescent="0.2">
      <c r="A3121" s="215" t="s">
        <v>905</v>
      </c>
      <c r="B3121" s="213" t="s">
        <v>867</v>
      </c>
      <c r="C3121" s="214">
        <v>559</v>
      </c>
      <c r="D3121" s="215" t="s">
        <v>25</v>
      </c>
      <c r="E3121" s="188">
        <v>3233</v>
      </c>
      <c r="F3121" s="228" t="s">
        <v>119</v>
      </c>
      <c r="H3121" s="330">
        <v>7000</v>
      </c>
      <c r="I3121" s="330"/>
      <c r="J3121" s="330"/>
      <c r="K3121" s="330">
        <f t="shared" si="319"/>
        <v>7000</v>
      </c>
    </row>
    <row r="3122" spans="1:11" ht="15" x14ac:dyDescent="0.2">
      <c r="A3122" s="215" t="s">
        <v>905</v>
      </c>
      <c r="B3122" s="213" t="s">
        <v>867</v>
      </c>
      <c r="C3122" s="214">
        <v>559</v>
      </c>
      <c r="D3122" s="215" t="s">
        <v>25</v>
      </c>
      <c r="E3122" s="188">
        <v>3239</v>
      </c>
      <c r="F3122" s="228" t="s">
        <v>766</v>
      </c>
      <c r="H3122" s="330">
        <v>1000</v>
      </c>
      <c r="I3122" s="330"/>
      <c r="J3122" s="330"/>
      <c r="K3122" s="330">
        <f t="shared" si="319"/>
        <v>1000</v>
      </c>
    </row>
    <row r="3123" spans="1:11" x14ac:dyDescent="0.2">
      <c r="A3123" s="321" t="s">
        <v>905</v>
      </c>
      <c r="B3123" s="325" t="s">
        <v>867</v>
      </c>
      <c r="C3123" s="326">
        <v>559</v>
      </c>
      <c r="D3123" s="321"/>
      <c r="E3123" s="187">
        <v>329</v>
      </c>
      <c r="F3123" s="230"/>
      <c r="G3123" s="327"/>
      <c r="H3123" s="200">
        <f>H3124</f>
        <v>7000</v>
      </c>
      <c r="I3123" s="200">
        <f>I3124</f>
        <v>0</v>
      </c>
      <c r="J3123" s="200">
        <f>J3124</f>
        <v>0</v>
      </c>
      <c r="K3123" s="200">
        <f t="shared" si="319"/>
        <v>7000</v>
      </c>
    </row>
    <row r="3124" spans="1:11" ht="15" x14ac:dyDescent="0.2">
      <c r="A3124" s="215" t="s">
        <v>905</v>
      </c>
      <c r="B3124" s="213" t="s">
        <v>867</v>
      </c>
      <c r="C3124" s="214">
        <v>559</v>
      </c>
      <c r="D3124" s="215" t="s">
        <v>25</v>
      </c>
      <c r="E3124" s="188">
        <v>3293</v>
      </c>
      <c r="F3124" s="228" t="s">
        <v>124</v>
      </c>
      <c r="H3124" s="330">
        <v>7000</v>
      </c>
      <c r="I3124" s="330"/>
      <c r="J3124" s="330"/>
      <c r="K3124" s="330">
        <f t="shared" si="319"/>
        <v>7000</v>
      </c>
    </row>
    <row r="3125" spans="1:11" x14ac:dyDescent="0.2">
      <c r="A3125" s="331" t="s">
        <v>905</v>
      </c>
      <c r="B3125" s="329" t="s">
        <v>867</v>
      </c>
      <c r="C3125" s="282">
        <v>559</v>
      </c>
      <c r="D3125" s="329"/>
      <c r="E3125" s="283">
        <v>42</v>
      </c>
      <c r="F3125" s="284"/>
      <c r="G3125" s="284"/>
      <c r="H3125" s="314">
        <f>H3126+H3128</f>
        <v>944000</v>
      </c>
      <c r="I3125" s="314">
        <f>I3126+I3128</f>
        <v>0</v>
      </c>
      <c r="J3125" s="314">
        <f>J3126+J3128</f>
        <v>0</v>
      </c>
      <c r="K3125" s="314">
        <f t="shared" si="319"/>
        <v>944000</v>
      </c>
    </row>
    <row r="3126" spans="1:11" x14ac:dyDescent="0.2">
      <c r="A3126" s="321" t="s">
        <v>905</v>
      </c>
      <c r="B3126" s="325" t="s">
        <v>867</v>
      </c>
      <c r="C3126" s="326">
        <v>559</v>
      </c>
      <c r="D3126" s="321"/>
      <c r="E3126" s="187">
        <v>422</v>
      </c>
      <c r="F3126" s="230"/>
      <c r="G3126" s="327"/>
      <c r="H3126" s="200">
        <f>H3127</f>
        <v>434000</v>
      </c>
      <c r="I3126" s="200">
        <f>I3127</f>
        <v>0</v>
      </c>
      <c r="J3126" s="200">
        <f>J3127</f>
        <v>0</v>
      </c>
      <c r="K3126" s="200">
        <f t="shared" si="319"/>
        <v>434000</v>
      </c>
    </row>
    <row r="3127" spans="1:11" ht="15" x14ac:dyDescent="0.2">
      <c r="A3127" s="215" t="s">
        <v>905</v>
      </c>
      <c r="B3127" s="213" t="s">
        <v>867</v>
      </c>
      <c r="C3127" s="214">
        <v>559</v>
      </c>
      <c r="D3127" s="215" t="s">
        <v>25</v>
      </c>
      <c r="E3127" s="188">
        <v>4225</v>
      </c>
      <c r="F3127" s="228" t="s">
        <v>134</v>
      </c>
      <c r="H3127" s="330">
        <v>434000</v>
      </c>
      <c r="I3127" s="330"/>
      <c r="J3127" s="330"/>
      <c r="K3127" s="330">
        <f t="shared" si="319"/>
        <v>434000</v>
      </c>
    </row>
    <row r="3128" spans="1:11" x14ac:dyDescent="0.2">
      <c r="A3128" s="321" t="s">
        <v>905</v>
      </c>
      <c r="B3128" s="325" t="s">
        <v>867</v>
      </c>
      <c r="C3128" s="326">
        <v>559</v>
      </c>
      <c r="D3128" s="321"/>
      <c r="E3128" s="187">
        <v>423</v>
      </c>
      <c r="F3128" s="230"/>
      <c r="G3128" s="327"/>
      <c r="H3128" s="200">
        <f>H3129</f>
        <v>510000</v>
      </c>
      <c r="I3128" s="200">
        <f>I3129</f>
        <v>0</v>
      </c>
      <c r="J3128" s="200">
        <f>J3129</f>
        <v>0</v>
      </c>
      <c r="K3128" s="200">
        <f t="shared" si="319"/>
        <v>510000</v>
      </c>
    </row>
    <row r="3129" spans="1:11" ht="15" x14ac:dyDescent="0.2">
      <c r="A3129" s="215" t="s">
        <v>905</v>
      </c>
      <c r="B3129" s="213" t="s">
        <v>867</v>
      </c>
      <c r="C3129" s="214">
        <v>559</v>
      </c>
      <c r="D3129" s="215" t="s">
        <v>25</v>
      </c>
      <c r="E3129" s="188">
        <v>4231</v>
      </c>
      <c r="F3129" s="228" t="s">
        <v>128</v>
      </c>
      <c r="H3129" s="330">
        <v>510000</v>
      </c>
      <c r="I3129" s="330"/>
      <c r="J3129" s="330"/>
      <c r="K3129" s="330">
        <f t="shared" si="319"/>
        <v>510000</v>
      </c>
    </row>
    <row r="3130" spans="1:11" ht="78.75" x14ac:dyDescent="0.2">
      <c r="A3130" s="354" t="s">
        <v>905</v>
      </c>
      <c r="B3130" s="293" t="s">
        <v>869</v>
      </c>
      <c r="C3130" s="293"/>
      <c r="D3130" s="293"/>
      <c r="E3130" s="294"/>
      <c r="F3130" s="296" t="s">
        <v>868</v>
      </c>
      <c r="G3130" s="297" t="s">
        <v>683</v>
      </c>
      <c r="H3130" s="298">
        <f>H3136+H3152+H3144+H3160+H3131+H3147</f>
        <v>18000</v>
      </c>
      <c r="I3130" s="298">
        <f t="shared" ref="I3130:J3130" si="320">I3136+I3152+I3144+I3160+I3131+I3147</f>
        <v>0</v>
      </c>
      <c r="J3130" s="298">
        <f t="shared" si="320"/>
        <v>1114000</v>
      </c>
      <c r="K3130" s="298">
        <f t="shared" si="319"/>
        <v>1132000</v>
      </c>
    </row>
    <row r="3131" spans="1:11" x14ac:dyDescent="0.2">
      <c r="A3131" s="331" t="s">
        <v>905</v>
      </c>
      <c r="B3131" s="329" t="s">
        <v>869</v>
      </c>
      <c r="C3131" s="282">
        <v>43</v>
      </c>
      <c r="D3131" s="329"/>
      <c r="E3131" s="283">
        <v>31</v>
      </c>
      <c r="F3131" s="284"/>
      <c r="G3131" s="284"/>
      <c r="H3131" s="314">
        <f>H3132+H3134</f>
        <v>0</v>
      </c>
      <c r="I3131" s="314">
        <f>I3132+I3134</f>
        <v>0</v>
      </c>
      <c r="J3131" s="314">
        <f t="shared" ref="J3131" si="321">J3132+J3134</f>
        <v>15500</v>
      </c>
      <c r="K3131" s="314">
        <f t="shared" si="319"/>
        <v>15500</v>
      </c>
    </row>
    <row r="3132" spans="1:11" x14ac:dyDescent="0.2">
      <c r="A3132" s="321" t="s">
        <v>905</v>
      </c>
      <c r="B3132" s="325" t="s">
        <v>869</v>
      </c>
      <c r="C3132" s="326">
        <v>43</v>
      </c>
      <c r="D3132" s="321"/>
      <c r="E3132" s="187">
        <v>311</v>
      </c>
      <c r="F3132" s="230"/>
      <c r="G3132" s="327"/>
      <c r="H3132" s="200">
        <f>H3133</f>
        <v>0</v>
      </c>
      <c r="I3132" s="200">
        <f t="shared" ref="I3132:J3132" si="322">I3133</f>
        <v>0</v>
      </c>
      <c r="J3132" s="200">
        <f t="shared" si="322"/>
        <v>13000</v>
      </c>
      <c r="K3132" s="200">
        <f t="shared" si="319"/>
        <v>13000</v>
      </c>
    </row>
    <row r="3133" spans="1:11" ht="15" x14ac:dyDescent="0.2">
      <c r="A3133" s="215" t="s">
        <v>905</v>
      </c>
      <c r="B3133" s="213" t="s">
        <v>869</v>
      </c>
      <c r="C3133" s="214">
        <v>43</v>
      </c>
      <c r="D3133" s="215" t="s">
        <v>25</v>
      </c>
      <c r="E3133" s="188">
        <v>3111</v>
      </c>
      <c r="F3133" s="228" t="s">
        <v>19</v>
      </c>
      <c r="H3133" s="330"/>
      <c r="I3133" s="330"/>
      <c r="J3133" s="330">
        <v>13000</v>
      </c>
      <c r="K3133" s="330">
        <f t="shared" si="319"/>
        <v>13000</v>
      </c>
    </row>
    <row r="3134" spans="1:11" x14ac:dyDescent="0.2">
      <c r="A3134" s="321" t="s">
        <v>905</v>
      </c>
      <c r="B3134" s="325" t="s">
        <v>869</v>
      </c>
      <c r="C3134" s="326">
        <v>43</v>
      </c>
      <c r="D3134" s="321"/>
      <c r="E3134" s="187">
        <v>313</v>
      </c>
      <c r="F3134" s="230"/>
      <c r="G3134" s="327"/>
      <c r="H3134" s="200">
        <f>H3135</f>
        <v>0</v>
      </c>
      <c r="I3134" s="200">
        <f t="shared" ref="I3134:J3134" si="323">I3135</f>
        <v>0</v>
      </c>
      <c r="J3134" s="200">
        <f t="shared" si="323"/>
        <v>2500</v>
      </c>
      <c r="K3134" s="200">
        <f t="shared" si="319"/>
        <v>2500</v>
      </c>
    </row>
    <row r="3135" spans="1:11" ht="15" x14ac:dyDescent="0.2">
      <c r="A3135" s="215" t="s">
        <v>905</v>
      </c>
      <c r="B3135" s="213" t="s">
        <v>869</v>
      </c>
      <c r="C3135" s="214">
        <v>43</v>
      </c>
      <c r="D3135" s="215" t="s">
        <v>25</v>
      </c>
      <c r="E3135" s="188">
        <v>3132</v>
      </c>
      <c r="F3135" s="228" t="s">
        <v>280</v>
      </c>
      <c r="H3135" s="330"/>
      <c r="I3135" s="330"/>
      <c r="J3135" s="330">
        <v>2500</v>
      </c>
      <c r="K3135" s="330">
        <f t="shared" si="319"/>
        <v>2500</v>
      </c>
    </row>
    <row r="3136" spans="1:11" x14ac:dyDescent="0.2">
      <c r="A3136" s="331" t="s">
        <v>905</v>
      </c>
      <c r="B3136" s="329" t="s">
        <v>869</v>
      </c>
      <c r="C3136" s="282">
        <v>43</v>
      </c>
      <c r="D3136" s="329"/>
      <c r="E3136" s="283">
        <v>32</v>
      </c>
      <c r="F3136" s="284"/>
      <c r="G3136" s="284"/>
      <c r="H3136" s="314">
        <f>H3137+H3140+H3142</f>
        <v>4000</v>
      </c>
      <c r="I3136" s="314">
        <f t="shared" ref="I3136:J3136" si="324">I3137+I3140+I3142</f>
        <v>0</v>
      </c>
      <c r="J3136" s="314">
        <f t="shared" si="324"/>
        <v>3900</v>
      </c>
      <c r="K3136" s="314">
        <f t="shared" si="319"/>
        <v>7900</v>
      </c>
    </row>
    <row r="3137" spans="1:11" x14ac:dyDescent="0.2">
      <c r="A3137" s="321" t="s">
        <v>905</v>
      </c>
      <c r="B3137" s="325" t="s">
        <v>869</v>
      </c>
      <c r="C3137" s="326">
        <v>43</v>
      </c>
      <c r="D3137" s="321"/>
      <c r="E3137" s="187">
        <v>321</v>
      </c>
      <c r="F3137" s="230"/>
      <c r="G3137" s="327"/>
      <c r="H3137" s="200">
        <f>SUM(H3138:H3139)</f>
        <v>3000</v>
      </c>
      <c r="I3137" s="200">
        <f t="shared" ref="I3137:J3137" si="325">SUM(I3138:I3139)</f>
        <v>0</v>
      </c>
      <c r="J3137" s="200">
        <f t="shared" si="325"/>
        <v>3500</v>
      </c>
      <c r="K3137" s="200">
        <f t="shared" si="319"/>
        <v>6500</v>
      </c>
    </row>
    <row r="3138" spans="1:11" ht="15" x14ac:dyDescent="0.2">
      <c r="A3138" s="215" t="s">
        <v>905</v>
      </c>
      <c r="B3138" s="213" t="s">
        <v>869</v>
      </c>
      <c r="C3138" s="214">
        <v>43</v>
      </c>
      <c r="D3138" s="215" t="s">
        <v>25</v>
      </c>
      <c r="E3138" s="188">
        <v>3211</v>
      </c>
      <c r="F3138" s="228" t="s">
        <v>110</v>
      </c>
      <c r="H3138" s="330">
        <v>3000</v>
      </c>
      <c r="I3138" s="330"/>
      <c r="J3138" s="330">
        <v>3000</v>
      </c>
      <c r="K3138" s="330">
        <f t="shared" si="319"/>
        <v>6000</v>
      </c>
    </row>
    <row r="3139" spans="1:11" ht="30" x14ac:dyDescent="0.2">
      <c r="A3139" s="215" t="s">
        <v>905</v>
      </c>
      <c r="B3139" s="213" t="s">
        <v>869</v>
      </c>
      <c r="C3139" s="214">
        <v>43</v>
      </c>
      <c r="D3139" s="215" t="s">
        <v>25</v>
      </c>
      <c r="E3139" s="188">
        <v>3212</v>
      </c>
      <c r="F3139" s="228" t="s">
        <v>111</v>
      </c>
      <c r="H3139" s="330"/>
      <c r="I3139" s="330"/>
      <c r="J3139" s="330">
        <v>500</v>
      </c>
      <c r="K3139" s="330">
        <f t="shared" si="319"/>
        <v>500</v>
      </c>
    </row>
    <row r="3140" spans="1:11" x14ac:dyDescent="0.2">
      <c r="A3140" s="321" t="s">
        <v>905</v>
      </c>
      <c r="B3140" s="325" t="s">
        <v>869</v>
      </c>
      <c r="C3140" s="326">
        <v>43</v>
      </c>
      <c r="D3140" s="321"/>
      <c r="E3140" s="187">
        <v>322</v>
      </c>
      <c r="F3140" s="230"/>
      <c r="G3140" s="327"/>
      <c r="H3140" s="200">
        <f>H3141</f>
        <v>1000</v>
      </c>
      <c r="I3140" s="200">
        <f>I3141</f>
        <v>0</v>
      </c>
      <c r="J3140" s="200">
        <f>J3141</f>
        <v>0</v>
      </c>
      <c r="K3140" s="200">
        <f t="shared" si="319"/>
        <v>1000</v>
      </c>
    </row>
    <row r="3141" spans="1:11" ht="15" x14ac:dyDescent="0.2">
      <c r="A3141" s="215" t="s">
        <v>905</v>
      </c>
      <c r="B3141" s="213" t="s">
        <v>869</v>
      </c>
      <c r="C3141" s="214">
        <v>43</v>
      </c>
      <c r="D3141" s="215" t="s">
        <v>25</v>
      </c>
      <c r="E3141" s="188">
        <v>3223</v>
      </c>
      <c r="F3141" s="228" t="s">
        <v>115</v>
      </c>
      <c r="H3141" s="330">
        <v>1000</v>
      </c>
      <c r="I3141" s="330"/>
      <c r="J3141" s="330"/>
      <c r="K3141" s="330">
        <f t="shared" si="319"/>
        <v>1000</v>
      </c>
    </row>
    <row r="3142" spans="1:11" x14ac:dyDescent="0.2">
      <c r="A3142" s="321" t="s">
        <v>905</v>
      </c>
      <c r="B3142" s="325" t="s">
        <v>869</v>
      </c>
      <c r="C3142" s="326">
        <v>43</v>
      </c>
      <c r="D3142" s="321"/>
      <c r="E3142" s="187">
        <v>323</v>
      </c>
      <c r="F3142" s="230"/>
      <c r="G3142" s="327"/>
      <c r="H3142" s="200">
        <f>H3143</f>
        <v>0</v>
      </c>
      <c r="I3142" s="200">
        <f t="shared" ref="I3142:J3142" si="326">I3143</f>
        <v>0</v>
      </c>
      <c r="J3142" s="200">
        <f t="shared" si="326"/>
        <v>400</v>
      </c>
      <c r="K3142" s="200">
        <f t="shared" si="319"/>
        <v>400</v>
      </c>
    </row>
    <row r="3143" spans="1:11" ht="15" x14ac:dyDescent="0.2">
      <c r="A3143" s="215" t="s">
        <v>905</v>
      </c>
      <c r="B3143" s="213" t="s">
        <v>869</v>
      </c>
      <c r="C3143" s="214">
        <v>43</v>
      </c>
      <c r="D3143" s="215" t="s">
        <v>25</v>
      </c>
      <c r="E3143" s="188">
        <v>3237</v>
      </c>
      <c r="F3143" s="228" t="s">
        <v>36</v>
      </c>
      <c r="H3143" s="330"/>
      <c r="I3143" s="330"/>
      <c r="J3143" s="330">
        <v>400</v>
      </c>
      <c r="K3143" s="330">
        <f t="shared" si="319"/>
        <v>400</v>
      </c>
    </row>
    <row r="3144" spans="1:11" x14ac:dyDescent="0.2">
      <c r="A3144" s="331" t="s">
        <v>905</v>
      </c>
      <c r="B3144" s="329" t="s">
        <v>869</v>
      </c>
      <c r="C3144" s="282">
        <v>43</v>
      </c>
      <c r="D3144" s="329"/>
      <c r="E3144" s="283">
        <v>42</v>
      </c>
      <c r="F3144" s="284"/>
      <c r="G3144" s="284"/>
      <c r="H3144" s="314">
        <f>H3145</f>
        <v>0</v>
      </c>
      <c r="I3144" s="314">
        <f t="shared" ref="I3144:J3145" si="327">I3145</f>
        <v>0</v>
      </c>
      <c r="J3144" s="314">
        <f t="shared" si="327"/>
        <v>150000</v>
      </c>
      <c r="K3144" s="314">
        <f t="shared" si="319"/>
        <v>150000</v>
      </c>
    </row>
    <row r="3145" spans="1:11" x14ac:dyDescent="0.2">
      <c r="A3145" s="321" t="s">
        <v>905</v>
      </c>
      <c r="B3145" s="325" t="s">
        <v>869</v>
      </c>
      <c r="C3145" s="326">
        <v>43</v>
      </c>
      <c r="D3145" s="321"/>
      <c r="E3145" s="187">
        <v>422</v>
      </c>
      <c r="F3145" s="230"/>
      <c r="G3145" s="327"/>
      <c r="H3145" s="200">
        <f>H3146</f>
        <v>0</v>
      </c>
      <c r="I3145" s="200">
        <f t="shared" si="327"/>
        <v>0</v>
      </c>
      <c r="J3145" s="200">
        <f t="shared" si="327"/>
        <v>150000</v>
      </c>
      <c r="K3145" s="200">
        <f t="shared" si="319"/>
        <v>150000</v>
      </c>
    </row>
    <row r="3146" spans="1:11" ht="15" x14ac:dyDescent="0.2">
      <c r="A3146" s="215" t="s">
        <v>905</v>
      </c>
      <c r="B3146" s="213" t="s">
        <v>869</v>
      </c>
      <c r="C3146" s="214">
        <v>43</v>
      </c>
      <c r="D3146" s="215" t="s">
        <v>25</v>
      </c>
      <c r="E3146" s="188">
        <v>4227</v>
      </c>
      <c r="F3146" s="228" t="s">
        <v>132</v>
      </c>
      <c r="H3146" s="330"/>
      <c r="I3146" s="330"/>
      <c r="J3146" s="330">
        <v>150000</v>
      </c>
      <c r="K3146" s="330">
        <f t="shared" si="319"/>
        <v>150000</v>
      </c>
    </row>
    <row r="3147" spans="1:11" x14ac:dyDescent="0.2">
      <c r="A3147" s="331" t="s">
        <v>905</v>
      </c>
      <c r="B3147" s="329" t="s">
        <v>869</v>
      </c>
      <c r="C3147" s="282">
        <v>559</v>
      </c>
      <c r="D3147" s="329"/>
      <c r="E3147" s="283">
        <v>31</v>
      </c>
      <c r="F3147" s="284"/>
      <c r="G3147" s="284"/>
      <c r="H3147" s="314">
        <f>H3148+H3150</f>
        <v>0</v>
      </c>
      <c r="I3147" s="314">
        <f>I3148+I3150</f>
        <v>0</v>
      </c>
      <c r="J3147" s="314">
        <f t="shared" ref="J3147" si="328">J3148+J3150</f>
        <v>75000</v>
      </c>
      <c r="K3147" s="314">
        <f t="shared" ref="K3147:K3210" si="329">H3147-I3147+J3147</f>
        <v>75000</v>
      </c>
    </row>
    <row r="3148" spans="1:11" x14ac:dyDescent="0.2">
      <c r="A3148" s="321" t="s">
        <v>905</v>
      </c>
      <c r="B3148" s="325" t="s">
        <v>869</v>
      </c>
      <c r="C3148" s="326">
        <v>559</v>
      </c>
      <c r="D3148" s="321"/>
      <c r="E3148" s="187">
        <v>311</v>
      </c>
      <c r="F3148" s="230"/>
      <c r="G3148" s="327"/>
      <c r="H3148" s="200">
        <f>H3149</f>
        <v>0</v>
      </c>
      <c r="I3148" s="200">
        <f t="shared" ref="I3148:J3148" si="330">I3149</f>
        <v>0</v>
      </c>
      <c r="J3148" s="200">
        <f t="shared" si="330"/>
        <v>65000</v>
      </c>
      <c r="K3148" s="200">
        <f t="shared" si="329"/>
        <v>65000</v>
      </c>
    </row>
    <row r="3149" spans="1:11" ht="15" x14ac:dyDescent="0.2">
      <c r="A3149" s="215" t="s">
        <v>905</v>
      </c>
      <c r="B3149" s="213" t="s">
        <v>869</v>
      </c>
      <c r="C3149" s="214">
        <v>559</v>
      </c>
      <c r="D3149" s="215" t="s">
        <v>25</v>
      </c>
      <c r="E3149" s="188">
        <v>3111</v>
      </c>
      <c r="F3149" s="228" t="s">
        <v>19</v>
      </c>
      <c r="H3149" s="330"/>
      <c r="I3149" s="330"/>
      <c r="J3149" s="330">
        <v>65000</v>
      </c>
      <c r="K3149" s="330">
        <f t="shared" si="329"/>
        <v>65000</v>
      </c>
    </row>
    <row r="3150" spans="1:11" x14ac:dyDescent="0.2">
      <c r="A3150" s="321" t="s">
        <v>905</v>
      </c>
      <c r="B3150" s="325" t="s">
        <v>869</v>
      </c>
      <c r="C3150" s="326">
        <v>559</v>
      </c>
      <c r="D3150" s="321"/>
      <c r="E3150" s="187">
        <v>313</v>
      </c>
      <c r="F3150" s="230"/>
      <c r="G3150" s="327"/>
      <c r="H3150" s="200">
        <f>H3151</f>
        <v>0</v>
      </c>
      <c r="I3150" s="200">
        <f t="shared" ref="I3150:J3150" si="331">I3151</f>
        <v>0</v>
      </c>
      <c r="J3150" s="200">
        <f t="shared" si="331"/>
        <v>10000</v>
      </c>
      <c r="K3150" s="200">
        <f t="shared" si="329"/>
        <v>10000</v>
      </c>
    </row>
    <row r="3151" spans="1:11" ht="15" x14ac:dyDescent="0.2">
      <c r="A3151" s="215" t="s">
        <v>905</v>
      </c>
      <c r="B3151" s="213" t="s">
        <v>869</v>
      </c>
      <c r="C3151" s="214">
        <v>559</v>
      </c>
      <c r="D3151" s="215" t="s">
        <v>25</v>
      </c>
      <c r="E3151" s="188">
        <v>3132</v>
      </c>
      <c r="F3151" s="228" t="s">
        <v>280</v>
      </c>
      <c r="H3151" s="330"/>
      <c r="I3151" s="330"/>
      <c r="J3151" s="330">
        <v>10000</v>
      </c>
      <c r="K3151" s="330">
        <f t="shared" si="329"/>
        <v>10000</v>
      </c>
    </row>
    <row r="3152" spans="1:11" x14ac:dyDescent="0.2">
      <c r="A3152" s="331" t="s">
        <v>905</v>
      </c>
      <c r="B3152" s="329" t="s">
        <v>869</v>
      </c>
      <c r="C3152" s="282">
        <v>559</v>
      </c>
      <c r="D3152" s="329"/>
      <c r="E3152" s="283">
        <v>32</v>
      </c>
      <c r="F3152" s="284"/>
      <c r="G3152" s="284"/>
      <c r="H3152" s="314">
        <f>H3153+H3156+H3158</f>
        <v>14000</v>
      </c>
      <c r="I3152" s="314">
        <f t="shared" ref="I3152:J3152" si="332">I3153+I3156+I3158</f>
        <v>0</v>
      </c>
      <c r="J3152" s="314">
        <f t="shared" si="332"/>
        <v>19600</v>
      </c>
      <c r="K3152" s="314">
        <f t="shared" si="329"/>
        <v>33600</v>
      </c>
    </row>
    <row r="3153" spans="1:11" x14ac:dyDescent="0.2">
      <c r="A3153" s="321" t="s">
        <v>905</v>
      </c>
      <c r="B3153" s="325" t="s">
        <v>869</v>
      </c>
      <c r="C3153" s="326">
        <v>559</v>
      </c>
      <c r="D3153" s="321"/>
      <c r="E3153" s="187">
        <v>321</v>
      </c>
      <c r="F3153" s="230"/>
      <c r="G3153" s="327"/>
      <c r="H3153" s="200">
        <f>SUM(H3154:H3155)</f>
        <v>13000</v>
      </c>
      <c r="I3153" s="200">
        <f t="shared" ref="I3153:J3153" si="333">SUM(I3154:I3155)</f>
        <v>0</v>
      </c>
      <c r="J3153" s="200">
        <f t="shared" si="333"/>
        <v>14000</v>
      </c>
      <c r="K3153" s="200">
        <f t="shared" si="329"/>
        <v>27000</v>
      </c>
    </row>
    <row r="3154" spans="1:11" ht="15" x14ac:dyDescent="0.2">
      <c r="A3154" s="215" t="s">
        <v>905</v>
      </c>
      <c r="B3154" s="213" t="s">
        <v>869</v>
      </c>
      <c r="C3154" s="214">
        <v>559</v>
      </c>
      <c r="D3154" s="215" t="s">
        <v>25</v>
      </c>
      <c r="E3154" s="188">
        <v>3211</v>
      </c>
      <c r="F3154" s="228" t="s">
        <v>110</v>
      </c>
      <c r="H3154" s="330">
        <v>13000</v>
      </c>
      <c r="I3154" s="330"/>
      <c r="J3154" s="330">
        <v>13000</v>
      </c>
      <c r="K3154" s="330">
        <f t="shared" si="329"/>
        <v>26000</v>
      </c>
    </row>
    <row r="3155" spans="1:11" ht="30" x14ac:dyDescent="0.2">
      <c r="A3155" s="215" t="s">
        <v>905</v>
      </c>
      <c r="B3155" s="213" t="s">
        <v>869</v>
      </c>
      <c r="C3155" s="214">
        <v>559</v>
      </c>
      <c r="D3155" s="215" t="s">
        <v>25</v>
      </c>
      <c r="E3155" s="188">
        <v>3212</v>
      </c>
      <c r="F3155" s="228" t="s">
        <v>111</v>
      </c>
      <c r="H3155" s="330"/>
      <c r="I3155" s="330"/>
      <c r="J3155" s="330">
        <v>1000</v>
      </c>
      <c r="K3155" s="330">
        <f t="shared" si="329"/>
        <v>1000</v>
      </c>
    </row>
    <row r="3156" spans="1:11" x14ac:dyDescent="0.2">
      <c r="A3156" s="321" t="s">
        <v>905</v>
      </c>
      <c r="B3156" s="325" t="s">
        <v>869</v>
      </c>
      <c r="C3156" s="326">
        <v>559</v>
      </c>
      <c r="D3156" s="321"/>
      <c r="E3156" s="187">
        <v>322</v>
      </c>
      <c r="F3156" s="230"/>
      <c r="G3156" s="327"/>
      <c r="H3156" s="200">
        <f>H3157</f>
        <v>1000</v>
      </c>
      <c r="I3156" s="200">
        <f>I3157</f>
        <v>0</v>
      </c>
      <c r="J3156" s="200">
        <f>J3157</f>
        <v>3000</v>
      </c>
      <c r="K3156" s="200">
        <f t="shared" si="329"/>
        <v>4000</v>
      </c>
    </row>
    <row r="3157" spans="1:11" ht="15" x14ac:dyDescent="0.2">
      <c r="A3157" s="215" t="s">
        <v>905</v>
      </c>
      <c r="B3157" s="213" t="s">
        <v>869</v>
      </c>
      <c r="C3157" s="214">
        <v>559</v>
      </c>
      <c r="D3157" s="215" t="s">
        <v>25</v>
      </c>
      <c r="E3157" s="188">
        <v>3223</v>
      </c>
      <c r="F3157" s="228" t="s">
        <v>115</v>
      </c>
      <c r="H3157" s="330">
        <v>1000</v>
      </c>
      <c r="I3157" s="330"/>
      <c r="J3157" s="330">
        <v>3000</v>
      </c>
      <c r="K3157" s="330">
        <f t="shared" si="329"/>
        <v>4000</v>
      </c>
    </row>
    <row r="3158" spans="1:11" x14ac:dyDescent="0.2">
      <c r="A3158" s="321" t="s">
        <v>905</v>
      </c>
      <c r="B3158" s="325" t="s">
        <v>869</v>
      </c>
      <c r="C3158" s="326">
        <v>559</v>
      </c>
      <c r="D3158" s="321"/>
      <c r="E3158" s="187">
        <v>323</v>
      </c>
      <c r="F3158" s="230"/>
      <c r="G3158" s="327"/>
      <c r="H3158" s="200">
        <f>H3159</f>
        <v>0</v>
      </c>
      <c r="I3158" s="200">
        <f t="shared" ref="I3158:J3158" si="334">I3159</f>
        <v>0</v>
      </c>
      <c r="J3158" s="200">
        <f t="shared" si="334"/>
        <v>2600</v>
      </c>
      <c r="K3158" s="200">
        <f t="shared" si="329"/>
        <v>2600</v>
      </c>
    </row>
    <row r="3159" spans="1:11" ht="15" x14ac:dyDescent="0.2">
      <c r="A3159" s="215" t="s">
        <v>905</v>
      </c>
      <c r="B3159" s="213" t="s">
        <v>869</v>
      </c>
      <c r="C3159" s="214">
        <v>559</v>
      </c>
      <c r="D3159" s="215" t="s">
        <v>25</v>
      </c>
      <c r="E3159" s="188">
        <v>3237</v>
      </c>
      <c r="F3159" s="228" t="s">
        <v>36</v>
      </c>
      <c r="H3159" s="330"/>
      <c r="I3159" s="330"/>
      <c r="J3159" s="330">
        <v>2600</v>
      </c>
      <c r="K3159" s="330">
        <f t="shared" si="329"/>
        <v>2600</v>
      </c>
    </row>
    <row r="3160" spans="1:11" x14ac:dyDescent="0.2">
      <c r="A3160" s="331" t="s">
        <v>905</v>
      </c>
      <c r="B3160" s="329" t="s">
        <v>869</v>
      </c>
      <c r="C3160" s="282">
        <v>559</v>
      </c>
      <c r="D3160" s="329"/>
      <c r="E3160" s="283">
        <v>42</v>
      </c>
      <c r="F3160" s="284"/>
      <c r="G3160" s="284"/>
      <c r="H3160" s="314">
        <f>H3161</f>
        <v>0</v>
      </c>
      <c r="I3160" s="314">
        <f t="shared" ref="I3160:J3161" si="335">I3161</f>
        <v>0</v>
      </c>
      <c r="J3160" s="314">
        <f t="shared" si="335"/>
        <v>850000</v>
      </c>
      <c r="K3160" s="314">
        <f t="shared" si="329"/>
        <v>850000</v>
      </c>
    </row>
    <row r="3161" spans="1:11" x14ac:dyDescent="0.2">
      <c r="A3161" s="321" t="s">
        <v>905</v>
      </c>
      <c r="B3161" s="325" t="s">
        <v>869</v>
      </c>
      <c r="C3161" s="326">
        <v>559</v>
      </c>
      <c r="D3161" s="321"/>
      <c r="E3161" s="187">
        <v>422</v>
      </c>
      <c r="F3161" s="230"/>
      <c r="G3161" s="327"/>
      <c r="H3161" s="200">
        <f>H3162</f>
        <v>0</v>
      </c>
      <c r="I3161" s="200">
        <f t="shared" si="335"/>
        <v>0</v>
      </c>
      <c r="J3161" s="200">
        <f t="shared" si="335"/>
        <v>850000</v>
      </c>
      <c r="K3161" s="200">
        <f t="shared" si="329"/>
        <v>850000</v>
      </c>
    </row>
    <row r="3162" spans="1:11" ht="15" x14ac:dyDescent="0.2">
      <c r="A3162" s="215" t="s">
        <v>905</v>
      </c>
      <c r="B3162" s="213" t="s">
        <v>869</v>
      </c>
      <c r="C3162" s="214">
        <v>559</v>
      </c>
      <c r="D3162" s="215" t="s">
        <v>25</v>
      </c>
      <c r="E3162" s="188">
        <v>4227</v>
      </c>
      <c r="F3162" s="228" t="s">
        <v>132</v>
      </c>
      <c r="H3162" s="330"/>
      <c r="I3162" s="330"/>
      <c r="J3162" s="330">
        <v>850000</v>
      </c>
      <c r="K3162" s="330">
        <f t="shared" si="329"/>
        <v>850000</v>
      </c>
    </row>
    <row r="3163" spans="1:11" ht="67.5" x14ac:dyDescent="0.2">
      <c r="A3163" s="354" t="s">
        <v>905</v>
      </c>
      <c r="B3163" s="293" t="s">
        <v>871</v>
      </c>
      <c r="C3163" s="293"/>
      <c r="D3163" s="293"/>
      <c r="E3163" s="294"/>
      <c r="F3163" s="296" t="s">
        <v>870</v>
      </c>
      <c r="G3163" s="297" t="s">
        <v>683</v>
      </c>
      <c r="H3163" s="298">
        <f>H3164+H3171+H3184+H3187+H3194+H3207</f>
        <v>2092500</v>
      </c>
      <c r="I3163" s="298">
        <f>I3164+I3171+I3184+I3187+I3194+I3207</f>
        <v>0</v>
      </c>
      <c r="J3163" s="298">
        <f>J3164+J3171+J3184+J3187+J3194+J3207</f>
        <v>0</v>
      </c>
      <c r="K3163" s="298">
        <f t="shared" si="329"/>
        <v>2092500</v>
      </c>
    </row>
    <row r="3164" spans="1:11" x14ac:dyDescent="0.2">
      <c r="A3164" s="331" t="s">
        <v>905</v>
      </c>
      <c r="B3164" s="329" t="s">
        <v>871</v>
      </c>
      <c r="C3164" s="282">
        <v>43</v>
      </c>
      <c r="D3164" s="329"/>
      <c r="E3164" s="283">
        <v>31</v>
      </c>
      <c r="F3164" s="284"/>
      <c r="G3164" s="284"/>
      <c r="H3164" s="314">
        <f>H3165+H3167+H3169</f>
        <v>20000</v>
      </c>
      <c r="I3164" s="314">
        <f>I3165+I3167+I3169</f>
        <v>0</v>
      </c>
      <c r="J3164" s="314">
        <f>J3165+J3167+J3169</f>
        <v>0</v>
      </c>
      <c r="K3164" s="314">
        <f t="shared" si="329"/>
        <v>20000</v>
      </c>
    </row>
    <row r="3165" spans="1:11" x14ac:dyDescent="0.2">
      <c r="A3165" s="321" t="s">
        <v>905</v>
      </c>
      <c r="B3165" s="325" t="s">
        <v>871</v>
      </c>
      <c r="C3165" s="326">
        <v>43</v>
      </c>
      <c r="D3165" s="321"/>
      <c r="E3165" s="187">
        <v>311</v>
      </c>
      <c r="F3165" s="230"/>
      <c r="G3165" s="327"/>
      <c r="H3165" s="200">
        <f>H3166</f>
        <v>16000</v>
      </c>
      <c r="I3165" s="200">
        <f>I3166</f>
        <v>0</v>
      </c>
      <c r="J3165" s="200">
        <f>J3166</f>
        <v>0</v>
      </c>
      <c r="K3165" s="200">
        <f t="shared" si="329"/>
        <v>16000</v>
      </c>
    </row>
    <row r="3166" spans="1:11" ht="15" x14ac:dyDescent="0.2">
      <c r="A3166" s="215" t="s">
        <v>905</v>
      </c>
      <c r="B3166" s="213" t="s">
        <v>871</v>
      </c>
      <c r="C3166" s="214">
        <v>43</v>
      </c>
      <c r="D3166" s="215" t="s">
        <v>25</v>
      </c>
      <c r="E3166" s="188">
        <v>3111</v>
      </c>
      <c r="F3166" s="228" t="s">
        <v>19</v>
      </c>
      <c r="H3166" s="330">
        <v>16000</v>
      </c>
      <c r="I3166" s="330"/>
      <c r="J3166" s="330"/>
      <c r="K3166" s="330">
        <f t="shared" si="329"/>
        <v>16000</v>
      </c>
    </row>
    <row r="3167" spans="1:11" x14ac:dyDescent="0.2">
      <c r="A3167" s="321" t="s">
        <v>905</v>
      </c>
      <c r="B3167" s="325" t="s">
        <v>871</v>
      </c>
      <c r="C3167" s="326">
        <v>43</v>
      </c>
      <c r="D3167" s="321"/>
      <c r="E3167" s="187">
        <v>312</v>
      </c>
      <c r="F3167" s="230"/>
      <c r="G3167" s="327"/>
      <c r="H3167" s="200">
        <f>H3168</f>
        <v>1000</v>
      </c>
      <c r="I3167" s="200">
        <f>I3168</f>
        <v>0</v>
      </c>
      <c r="J3167" s="200">
        <f>J3168</f>
        <v>0</v>
      </c>
      <c r="K3167" s="200">
        <f t="shared" si="329"/>
        <v>1000</v>
      </c>
    </row>
    <row r="3168" spans="1:11" ht="15" x14ac:dyDescent="0.2">
      <c r="A3168" s="215" t="s">
        <v>905</v>
      </c>
      <c r="B3168" s="213" t="s">
        <v>871</v>
      </c>
      <c r="C3168" s="214">
        <v>43</v>
      </c>
      <c r="D3168" s="215" t="s">
        <v>25</v>
      </c>
      <c r="E3168" s="188">
        <v>3121</v>
      </c>
      <c r="F3168" s="228" t="s">
        <v>138</v>
      </c>
      <c r="H3168" s="330">
        <v>1000</v>
      </c>
      <c r="I3168" s="330"/>
      <c r="J3168" s="330"/>
      <c r="K3168" s="330">
        <f t="shared" si="329"/>
        <v>1000</v>
      </c>
    </row>
    <row r="3169" spans="1:11" x14ac:dyDescent="0.2">
      <c r="A3169" s="321" t="s">
        <v>905</v>
      </c>
      <c r="B3169" s="325" t="s">
        <v>871</v>
      </c>
      <c r="C3169" s="326">
        <v>43</v>
      </c>
      <c r="D3169" s="321"/>
      <c r="E3169" s="187">
        <v>313</v>
      </c>
      <c r="F3169" s="230"/>
      <c r="G3169" s="327"/>
      <c r="H3169" s="200">
        <f>H3170</f>
        <v>3000</v>
      </c>
      <c r="I3169" s="200">
        <f>I3170</f>
        <v>0</v>
      </c>
      <c r="J3169" s="200">
        <f>J3170</f>
        <v>0</v>
      </c>
      <c r="K3169" s="200">
        <f t="shared" si="329"/>
        <v>3000</v>
      </c>
    </row>
    <row r="3170" spans="1:11" ht="15" x14ac:dyDescent="0.2">
      <c r="A3170" s="215" t="s">
        <v>905</v>
      </c>
      <c r="B3170" s="213" t="s">
        <v>871</v>
      </c>
      <c r="C3170" s="214">
        <v>43</v>
      </c>
      <c r="D3170" s="215" t="s">
        <v>25</v>
      </c>
      <c r="E3170" s="188">
        <v>3132</v>
      </c>
      <c r="F3170" s="228" t="s">
        <v>280</v>
      </c>
      <c r="H3170" s="330">
        <v>3000</v>
      </c>
      <c r="I3170" s="330"/>
      <c r="J3170" s="330"/>
      <c r="K3170" s="330">
        <f t="shared" si="329"/>
        <v>3000</v>
      </c>
    </row>
    <row r="3171" spans="1:11" x14ac:dyDescent="0.2">
      <c r="A3171" s="331" t="s">
        <v>905</v>
      </c>
      <c r="B3171" s="329" t="s">
        <v>871</v>
      </c>
      <c r="C3171" s="282">
        <v>43</v>
      </c>
      <c r="D3171" s="329"/>
      <c r="E3171" s="283">
        <v>32</v>
      </c>
      <c r="F3171" s="284"/>
      <c r="G3171" s="284"/>
      <c r="H3171" s="314">
        <f>H3172+H3176+H3178+H3182</f>
        <v>17000</v>
      </c>
      <c r="I3171" s="314">
        <f>I3172+I3176+I3178+I3182</f>
        <v>0</v>
      </c>
      <c r="J3171" s="314">
        <f>J3172+J3176+J3178+J3182</f>
        <v>0</v>
      </c>
      <c r="K3171" s="314">
        <f t="shared" si="329"/>
        <v>17000</v>
      </c>
    </row>
    <row r="3172" spans="1:11" x14ac:dyDescent="0.2">
      <c r="A3172" s="321" t="s">
        <v>905</v>
      </c>
      <c r="B3172" s="325" t="s">
        <v>871</v>
      </c>
      <c r="C3172" s="326">
        <v>43</v>
      </c>
      <c r="D3172" s="321"/>
      <c r="E3172" s="187">
        <v>321</v>
      </c>
      <c r="F3172" s="230"/>
      <c r="G3172" s="327"/>
      <c r="H3172" s="200">
        <f>H3173+H3174+H3175</f>
        <v>5000</v>
      </c>
      <c r="I3172" s="200">
        <f>I3173+I3174+I3175</f>
        <v>0</v>
      </c>
      <c r="J3172" s="200">
        <f>J3173+J3174+J3175</f>
        <v>0</v>
      </c>
      <c r="K3172" s="200">
        <f t="shared" si="329"/>
        <v>5000</v>
      </c>
    </row>
    <row r="3173" spans="1:11" ht="15" x14ac:dyDescent="0.2">
      <c r="A3173" s="215" t="s">
        <v>905</v>
      </c>
      <c r="B3173" s="213" t="s">
        <v>871</v>
      </c>
      <c r="C3173" s="214">
        <v>43</v>
      </c>
      <c r="D3173" s="215" t="s">
        <v>25</v>
      </c>
      <c r="E3173" s="188">
        <v>3211</v>
      </c>
      <c r="F3173" s="228" t="s">
        <v>110</v>
      </c>
      <c r="H3173" s="330">
        <v>3000</v>
      </c>
      <c r="I3173" s="330"/>
      <c r="J3173" s="330"/>
      <c r="K3173" s="330">
        <f t="shared" si="329"/>
        <v>3000</v>
      </c>
    </row>
    <row r="3174" spans="1:11" ht="30" x14ac:dyDescent="0.2">
      <c r="A3174" s="215" t="s">
        <v>905</v>
      </c>
      <c r="B3174" s="213" t="s">
        <v>871</v>
      </c>
      <c r="C3174" s="214">
        <v>43</v>
      </c>
      <c r="D3174" s="215" t="s">
        <v>25</v>
      </c>
      <c r="E3174" s="188">
        <v>3212</v>
      </c>
      <c r="F3174" s="228" t="s">
        <v>111</v>
      </c>
      <c r="H3174" s="330">
        <v>1000</v>
      </c>
      <c r="I3174" s="330"/>
      <c r="J3174" s="330"/>
      <c r="K3174" s="330">
        <f t="shared" si="329"/>
        <v>1000</v>
      </c>
    </row>
    <row r="3175" spans="1:11" ht="15" x14ac:dyDescent="0.2">
      <c r="A3175" s="215" t="s">
        <v>905</v>
      </c>
      <c r="B3175" s="213" t="s">
        <v>871</v>
      </c>
      <c r="C3175" s="214">
        <v>43</v>
      </c>
      <c r="D3175" s="215" t="s">
        <v>25</v>
      </c>
      <c r="E3175" s="188">
        <v>3214</v>
      </c>
      <c r="F3175" s="228" t="s">
        <v>234</v>
      </c>
      <c r="H3175" s="330">
        <v>1000</v>
      </c>
      <c r="I3175" s="330"/>
      <c r="J3175" s="330"/>
      <c r="K3175" s="330">
        <f t="shared" si="329"/>
        <v>1000</v>
      </c>
    </row>
    <row r="3176" spans="1:11" x14ac:dyDescent="0.2">
      <c r="A3176" s="321" t="s">
        <v>905</v>
      </c>
      <c r="B3176" s="325" t="s">
        <v>871</v>
      </c>
      <c r="C3176" s="326">
        <v>43</v>
      </c>
      <c r="D3176" s="321"/>
      <c r="E3176" s="187">
        <v>322</v>
      </c>
      <c r="F3176" s="230"/>
      <c r="G3176" s="327"/>
      <c r="H3176" s="200">
        <f>H3177</f>
        <v>1000</v>
      </c>
      <c r="I3176" s="200">
        <f>I3177</f>
        <v>0</v>
      </c>
      <c r="J3176" s="200">
        <f>J3177</f>
        <v>0</v>
      </c>
      <c r="K3176" s="200">
        <f t="shared" si="329"/>
        <v>1000</v>
      </c>
    </row>
    <row r="3177" spans="1:11" ht="15" x14ac:dyDescent="0.2">
      <c r="A3177" s="215" t="s">
        <v>905</v>
      </c>
      <c r="B3177" s="213" t="s">
        <v>871</v>
      </c>
      <c r="C3177" s="214">
        <v>43</v>
      </c>
      <c r="D3177" s="215" t="s">
        <v>25</v>
      </c>
      <c r="E3177" s="188">
        <v>3223</v>
      </c>
      <c r="F3177" s="228" t="s">
        <v>115</v>
      </c>
      <c r="H3177" s="330">
        <v>1000</v>
      </c>
      <c r="I3177" s="330"/>
      <c r="J3177" s="330"/>
      <c r="K3177" s="330">
        <f t="shared" si="329"/>
        <v>1000</v>
      </c>
    </row>
    <row r="3178" spans="1:11" x14ac:dyDescent="0.2">
      <c r="A3178" s="321" t="s">
        <v>905</v>
      </c>
      <c r="B3178" s="325" t="s">
        <v>871</v>
      </c>
      <c r="C3178" s="326">
        <v>43</v>
      </c>
      <c r="D3178" s="321"/>
      <c r="E3178" s="187">
        <v>323</v>
      </c>
      <c r="F3178" s="230"/>
      <c r="G3178" s="327"/>
      <c r="H3178" s="200">
        <f>H3179+H3180+H3181</f>
        <v>10000</v>
      </c>
      <c r="I3178" s="200">
        <f>I3179+I3180+I3181</f>
        <v>0</v>
      </c>
      <c r="J3178" s="200">
        <f>J3179+J3180+J3181</f>
        <v>0</v>
      </c>
      <c r="K3178" s="200">
        <f t="shared" si="329"/>
        <v>10000</v>
      </c>
    </row>
    <row r="3179" spans="1:11" ht="15" x14ac:dyDescent="0.2">
      <c r="A3179" s="215" t="s">
        <v>905</v>
      </c>
      <c r="B3179" s="213" t="s">
        <v>871</v>
      </c>
      <c r="C3179" s="214">
        <v>43</v>
      </c>
      <c r="D3179" s="215" t="s">
        <v>25</v>
      </c>
      <c r="E3179" s="188">
        <v>3231</v>
      </c>
      <c r="F3179" s="228" t="s">
        <v>117</v>
      </c>
      <c r="H3179" s="330">
        <v>1000</v>
      </c>
      <c r="I3179" s="330"/>
      <c r="J3179" s="330"/>
      <c r="K3179" s="330">
        <f t="shared" si="329"/>
        <v>1000</v>
      </c>
    </row>
    <row r="3180" spans="1:11" ht="15" x14ac:dyDescent="0.2">
      <c r="A3180" s="215" t="s">
        <v>905</v>
      </c>
      <c r="B3180" s="213" t="s">
        <v>871</v>
      </c>
      <c r="C3180" s="214">
        <v>43</v>
      </c>
      <c r="D3180" s="215" t="s">
        <v>25</v>
      </c>
      <c r="E3180" s="188">
        <v>3233</v>
      </c>
      <c r="F3180" s="228" t="s">
        <v>119</v>
      </c>
      <c r="H3180" s="330">
        <v>1000</v>
      </c>
      <c r="I3180" s="330"/>
      <c r="J3180" s="330"/>
      <c r="K3180" s="330">
        <f t="shared" si="329"/>
        <v>1000</v>
      </c>
    </row>
    <row r="3181" spans="1:11" ht="15" x14ac:dyDescent="0.2">
      <c r="A3181" s="215" t="s">
        <v>905</v>
      </c>
      <c r="B3181" s="213" t="s">
        <v>871</v>
      </c>
      <c r="C3181" s="214">
        <v>43</v>
      </c>
      <c r="D3181" s="215" t="s">
        <v>25</v>
      </c>
      <c r="E3181" s="188">
        <v>3239</v>
      </c>
      <c r="F3181" s="228" t="s">
        <v>766</v>
      </c>
      <c r="H3181" s="330">
        <v>8000</v>
      </c>
      <c r="I3181" s="330"/>
      <c r="J3181" s="330"/>
      <c r="K3181" s="330">
        <f t="shared" si="329"/>
        <v>8000</v>
      </c>
    </row>
    <row r="3182" spans="1:11" x14ac:dyDescent="0.2">
      <c r="A3182" s="321" t="s">
        <v>905</v>
      </c>
      <c r="B3182" s="325" t="s">
        <v>871</v>
      </c>
      <c r="C3182" s="326">
        <v>43</v>
      </c>
      <c r="D3182" s="321"/>
      <c r="E3182" s="187">
        <v>329</v>
      </c>
      <c r="F3182" s="230"/>
      <c r="G3182" s="327"/>
      <c r="H3182" s="200">
        <f>H3183</f>
        <v>1000</v>
      </c>
      <c r="I3182" s="200">
        <f>I3183</f>
        <v>0</v>
      </c>
      <c r="J3182" s="200">
        <f>J3183</f>
        <v>0</v>
      </c>
      <c r="K3182" s="200">
        <f t="shared" si="329"/>
        <v>1000</v>
      </c>
    </row>
    <row r="3183" spans="1:11" ht="15" x14ac:dyDescent="0.2">
      <c r="A3183" s="215" t="s">
        <v>905</v>
      </c>
      <c r="B3183" s="213" t="s">
        <v>871</v>
      </c>
      <c r="C3183" s="214">
        <v>43</v>
      </c>
      <c r="D3183" s="215" t="s">
        <v>25</v>
      </c>
      <c r="E3183" s="188">
        <v>3293</v>
      </c>
      <c r="F3183" s="228" t="s">
        <v>124</v>
      </c>
      <c r="H3183" s="330">
        <v>1000</v>
      </c>
      <c r="I3183" s="330"/>
      <c r="J3183" s="330"/>
      <c r="K3183" s="330">
        <f t="shared" si="329"/>
        <v>1000</v>
      </c>
    </row>
    <row r="3184" spans="1:11" x14ac:dyDescent="0.2">
      <c r="A3184" s="331" t="s">
        <v>905</v>
      </c>
      <c r="B3184" s="329" t="s">
        <v>871</v>
      </c>
      <c r="C3184" s="282">
        <v>43</v>
      </c>
      <c r="D3184" s="329"/>
      <c r="E3184" s="283">
        <v>42</v>
      </c>
      <c r="F3184" s="284"/>
      <c r="G3184" s="284"/>
      <c r="H3184" s="314">
        <f t="shared" ref="H3184:J3185" si="336">H3185</f>
        <v>280500</v>
      </c>
      <c r="I3184" s="314">
        <f t="shared" si="336"/>
        <v>0</v>
      </c>
      <c r="J3184" s="314">
        <f t="shared" si="336"/>
        <v>0</v>
      </c>
      <c r="K3184" s="314">
        <f t="shared" si="329"/>
        <v>280500</v>
      </c>
    </row>
    <row r="3185" spans="1:11" x14ac:dyDescent="0.2">
      <c r="A3185" s="321" t="s">
        <v>905</v>
      </c>
      <c r="B3185" s="325" t="s">
        <v>871</v>
      </c>
      <c r="C3185" s="326">
        <v>43</v>
      </c>
      <c r="D3185" s="321"/>
      <c r="E3185" s="187">
        <v>422</v>
      </c>
      <c r="F3185" s="230"/>
      <c r="G3185" s="327"/>
      <c r="H3185" s="200">
        <f t="shared" si="336"/>
        <v>280500</v>
      </c>
      <c r="I3185" s="200">
        <f t="shared" si="336"/>
        <v>0</v>
      </c>
      <c r="J3185" s="200">
        <f t="shared" si="336"/>
        <v>0</v>
      </c>
      <c r="K3185" s="200">
        <f t="shared" si="329"/>
        <v>280500</v>
      </c>
    </row>
    <row r="3186" spans="1:11" ht="15" x14ac:dyDescent="0.2">
      <c r="A3186" s="215" t="s">
        <v>905</v>
      </c>
      <c r="B3186" s="213" t="s">
        <v>871</v>
      </c>
      <c r="C3186" s="214">
        <v>43</v>
      </c>
      <c r="D3186" s="215" t="s">
        <v>25</v>
      </c>
      <c r="E3186" s="188">
        <v>4227</v>
      </c>
      <c r="F3186" s="228" t="s">
        <v>132</v>
      </c>
      <c r="H3186" s="330">
        <v>280500</v>
      </c>
      <c r="I3186" s="330"/>
      <c r="J3186" s="330"/>
      <c r="K3186" s="330">
        <f t="shared" si="329"/>
        <v>280500</v>
      </c>
    </row>
    <row r="3187" spans="1:11" x14ac:dyDescent="0.2">
      <c r="A3187" s="331" t="s">
        <v>905</v>
      </c>
      <c r="B3187" s="329" t="s">
        <v>871</v>
      </c>
      <c r="C3187" s="282">
        <v>559</v>
      </c>
      <c r="D3187" s="329"/>
      <c r="E3187" s="283">
        <v>31</v>
      </c>
      <c r="F3187" s="284"/>
      <c r="G3187" s="284"/>
      <c r="H3187" s="314">
        <f>H3188+H3190+H3192</f>
        <v>108000</v>
      </c>
      <c r="I3187" s="314">
        <f>I3188+I3190+I3192</f>
        <v>0</v>
      </c>
      <c r="J3187" s="314">
        <f>J3188+J3190+J3192</f>
        <v>0</v>
      </c>
      <c r="K3187" s="314">
        <f t="shared" si="329"/>
        <v>108000</v>
      </c>
    </row>
    <row r="3188" spans="1:11" x14ac:dyDescent="0.2">
      <c r="A3188" s="321" t="s">
        <v>905</v>
      </c>
      <c r="B3188" s="325" t="s">
        <v>871</v>
      </c>
      <c r="C3188" s="326">
        <v>559</v>
      </c>
      <c r="D3188" s="321"/>
      <c r="E3188" s="187">
        <v>311</v>
      </c>
      <c r="F3188" s="230"/>
      <c r="G3188" s="327"/>
      <c r="H3188" s="200">
        <f>H3189</f>
        <v>92000</v>
      </c>
      <c r="I3188" s="200">
        <f>I3189</f>
        <v>0</v>
      </c>
      <c r="J3188" s="200">
        <f>J3189</f>
        <v>0</v>
      </c>
      <c r="K3188" s="200">
        <f t="shared" si="329"/>
        <v>92000</v>
      </c>
    </row>
    <row r="3189" spans="1:11" ht="15" x14ac:dyDescent="0.2">
      <c r="A3189" s="215" t="s">
        <v>905</v>
      </c>
      <c r="B3189" s="213" t="s">
        <v>871</v>
      </c>
      <c r="C3189" s="214">
        <v>559</v>
      </c>
      <c r="D3189" s="215" t="s">
        <v>25</v>
      </c>
      <c r="E3189" s="188">
        <v>3111</v>
      </c>
      <c r="F3189" s="228" t="s">
        <v>19</v>
      </c>
      <c r="H3189" s="330">
        <v>92000</v>
      </c>
      <c r="I3189" s="330"/>
      <c r="J3189" s="330"/>
      <c r="K3189" s="330">
        <f t="shared" si="329"/>
        <v>92000</v>
      </c>
    </row>
    <row r="3190" spans="1:11" x14ac:dyDescent="0.2">
      <c r="A3190" s="321" t="s">
        <v>905</v>
      </c>
      <c r="B3190" s="325" t="s">
        <v>871</v>
      </c>
      <c r="C3190" s="326">
        <v>559</v>
      </c>
      <c r="D3190" s="321"/>
      <c r="E3190" s="187">
        <v>312</v>
      </c>
      <c r="F3190" s="230"/>
      <c r="G3190" s="327"/>
      <c r="H3190" s="200">
        <f>H3191</f>
        <v>1000</v>
      </c>
      <c r="I3190" s="200">
        <f>I3191</f>
        <v>0</v>
      </c>
      <c r="J3190" s="200">
        <f>J3191</f>
        <v>0</v>
      </c>
      <c r="K3190" s="200">
        <f t="shared" si="329"/>
        <v>1000</v>
      </c>
    </row>
    <row r="3191" spans="1:11" ht="15" x14ac:dyDescent="0.2">
      <c r="A3191" s="215" t="s">
        <v>905</v>
      </c>
      <c r="B3191" s="213" t="s">
        <v>871</v>
      </c>
      <c r="C3191" s="214">
        <v>559</v>
      </c>
      <c r="D3191" s="215" t="s">
        <v>25</v>
      </c>
      <c r="E3191" s="188">
        <v>3121</v>
      </c>
      <c r="F3191" s="228" t="s">
        <v>138</v>
      </c>
      <c r="H3191" s="330">
        <v>1000</v>
      </c>
      <c r="I3191" s="330"/>
      <c r="J3191" s="330"/>
      <c r="K3191" s="330">
        <f t="shared" si="329"/>
        <v>1000</v>
      </c>
    </row>
    <row r="3192" spans="1:11" x14ac:dyDescent="0.2">
      <c r="A3192" s="321" t="s">
        <v>905</v>
      </c>
      <c r="B3192" s="325" t="s">
        <v>871</v>
      </c>
      <c r="C3192" s="326">
        <v>559</v>
      </c>
      <c r="D3192" s="321"/>
      <c r="E3192" s="187">
        <v>313</v>
      </c>
      <c r="F3192" s="230"/>
      <c r="G3192" s="327"/>
      <c r="H3192" s="200">
        <f>H3193</f>
        <v>15000</v>
      </c>
      <c r="I3192" s="200">
        <f>I3193</f>
        <v>0</v>
      </c>
      <c r="J3192" s="200">
        <f>J3193</f>
        <v>0</v>
      </c>
      <c r="K3192" s="200">
        <f t="shared" si="329"/>
        <v>15000</v>
      </c>
    </row>
    <row r="3193" spans="1:11" ht="15" x14ac:dyDescent="0.2">
      <c r="A3193" s="215" t="s">
        <v>905</v>
      </c>
      <c r="B3193" s="213" t="s">
        <v>871</v>
      </c>
      <c r="C3193" s="214">
        <v>559</v>
      </c>
      <c r="D3193" s="215" t="s">
        <v>25</v>
      </c>
      <c r="E3193" s="188">
        <v>3132</v>
      </c>
      <c r="F3193" s="228" t="s">
        <v>280</v>
      </c>
      <c r="H3193" s="330">
        <v>15000</v>
      </c>
      <c r="I3193" s="330"/>
      <c r="J3193" s="330"/>
      <c r="K3193" s="330">
        <f t="shared" si="329"/>
        <v>15000</v>
      </c>
    </row>
    <row r="3194" spans="1:11" x14ac:dyDescent="0.2">
      <c r="A3194" s="331" t="s">
        <v>905</v>
      </c>
      <c r="B3194" s="329" t="s">
        <v>871</v>
      </c>
      <c r="C3194" s="282">
        <v>559</v>
      </c>
      <c r="D3194" s="329"/>
      <c r="E3194" s="283">
        <v>32</v>
      </c>
      <c r="F3194" s="284"/>
      <c r="G3194" s="284"/>
      <c r="H3194" s="314">
        <f>H3195+H3199+H3201+H3205</f>
        <v>77000</v>
      </c>
      <c r="I3194" s="314">
        <f>I3195+I3199+I3201+I3205</f>
        <v>0</v>
      </c>
      <c r="J3194" s="314">
        <f>J3195+J3199+J3201+J3205</f>
        <v>0</v>
      </c>
      <c r="K3194" s="314">
        <f t="shared" si="329"/>
        <v>77000</v>
      </c>
    </row>
    <row r="3195" spans="1:11" x14ac:dyDescent="0.2">
      <c r="A3195" s="321" t="s">
        <v>905</v>
      </c>
      <c r="B3195" s="325" t="s">
        <v>871</v>
      </c>
      <c r="C3195" s="326">
        <v>559</v>
      </c>
      <c r="D3195" s="321"/>
      <c r="E3195" s="187">
        <v>321</v>
      </c>
      <c r="F3195" s="230"/>
      <c r="G3195" s="327"/>
      <c r="H3195" s="200">
        <f>H3196+H3197+H3198</f>
        <v>19000</v>
      </c>
      <c r="I3195" s="200">
        <f>I3196+I3197+I3198</f>
        <v>0</v>
      </c>
      <c r="J3195" s="200">
        <f>J3196+J3197+J3198</f>
        <v>0</v>
      </c>
      <c r="K3195" s="200">
        <f t="shared" si="329"/>
        <v>19000</v>
      </c>
    </row>
    <row r="3196" spans="1:11" ht="15" x14ac:dyDescent="0.2">
      <c r="A3196" s="215" t="s">
        <v>905</v>
      </c>
      <c r="B3196" s="213" t="s">
        <v>871</v>
      </c>
      <c r="C3196" s="214">
        <v>559</v>
      </c>
      <c r="D3196" s="215" t="s">
        <v>25</v>
      </c>
      <c r="E3196" s="188">
        <v>3211</v>
      </c>
      <c r="F3196" s="228" t="s">
        <v>110</v>
      </c>
      <c r="H3196" s="330">
        <v>17000</v>
      </c>
      <c r="I3196" s="330"/>
      <c r="J3196" s="330"/>
      <c r="K3196" s="330">
        <f t="shared" si="329"/>
        <v>17000</v>
      </c>
    </row>
    <row r="3197" spans="1:11" ht="30" x14ac:dyDescent="0.2">
      <c r="A3197" s="215" t="s">
        <v>905</v>
      </c>
      <c r="B3197" s="213" t="s">
        <v>871</v>
      </c>
      <c r="C3197" s="214">
        <v>559</v>
      </c>
      <c r="D3197" s="215" t="s">
        <v>25</v>
      </c>
      <c r="E3197" s="188">
        <v>3212</v>
      </c>
      <c r="F3197" s="228" t="s">
        <v>111</v>
      </c>
      <c r="H3197" s="330">
        <v>1000</v>
      </c>
      <c r="I3197" s="330"/>
      <c r="J3197" s="330"/>
      <c r="K3197" s="330">
        <f t="shared" si="329"/>
        <v>1000</v>
      </c>
    </row>
    <row r="3198" spans="1:11" ht="15" x14ac:dyDescent="0.2">
      <c r="A3198" s="215" t="s">
        <v>905</v>
      </c>
      <c r="B3198" s="213" t="s">
        <v>871</v>
      </c>
      <c r="C3198" s="214">
        <v>559</v>
      </c>
      <c r="D3198" s="215" t="s">
        <v>25</v>
      </c>
      <c r="E3198" s="188">
        <v>3214</v>
      </c>
      <c r="F3198" s="228" t="s">
        <v>234</v>
      </c>
      <c r="H3198" s="330">
        <v>1000</v>
      </c>
      <c r="I3198" s="330"/>
      <c r="J3198" s="330"/>
      <c r="K3198" s="330">
        <f t="shared" si="329"/>
        <v>1000</v>
      </c>
    </row>
    <row r="3199" spans="1:11" x14ac:dyDescent="0.2">
      <c r="A3199" s="321" t="s">
        <v>905</v>
      </c>
      <c r="B3199" s="325" t="s">
        <v>871</v>
      </c>
      <c r="C3199" s="326">
        <v>559</v>
      </c>
      <c r="D3199" s="321"/>
      <c r="E3199" s="187">
        <v>322</v>
      </c>
      <c r="F3199" s="230"/>
      <c r="G3199" s="327"/>
      <c r="H3199" s="200">
        <f>H3200</f>
        <v>1000</v>
      </c>
      <c r="I3199" s="200">
        <f>I3200</f>
        <v>0</v>
      </c>
      <c r="J3199" s="200">
        <f>J3200</f>
        <v>0</v>
      </c>
      <c r="K3199" s="200">
        <f t="shared" si="329"/>
        <v>1000</v>
      </c>
    </row>
    <row r="3200" spans="1:11" ht="15" x14ac:dyDescent="0.2">
      <c r="A3200" s="215" t="s">
        <v>905</v>
      </c>
      <c r="B3200" s="213" t="s">
        <v>871</v>
      </c>
      <c r="C3200" s="214">
        <v>559</v>
      </c>
      <c r="D3200" s="215" t="s">
        <v>25</v>
      </c>
      <c r="E3200" s="188">
        <v>3223</v>
      </c>
      <c r="F3200" s="228" t="s">
        <v>115</v>
      </c>
      <c r="H3200" s="330">
        <v>1000</v>
      </c>
      <c r="I3200" s="330"/>
      <c r="J3200" s="330"/>
      <c r="K3200" s="330">
        <f t="shared" si="329"/>
        <v>1000</v>
      </c>
    </row>
    <row r="3201" spans="1:11" x14ac:dyDescent="0.2">
      <c r="A3201" s="321" t="s">
        <v>905</v>
      </c>
      <c r="B3201" s="325" t="s">
        <v>871</v>
      </c>
      <c r="C3201" s="326">
        <v>559</v>
      </c>
      <c r="D3201" s="321"/>
      <c r="E3201" s="187">
        <v>323</v>
      </c>
      <c r="F3201" s="230"/>
      <c r="G3201" s="327"/>
      <c r="H3201" s="200">
        <f>H3202+H3203+H3204</f>
        <v>53000</v>
      </c>
      <c r="I3201" s="200">
        <f>I3202+I3203+I3204</f>
        <v>0</v>
      </c>
      <c r="J3201" s="200">
        <f>J3202+J3203+J3204</f>
        <v>0</v>
      </c>
      <c r="K3201" s="200">
        <f t="shared" si="329"/>
        <v>53000</v>
      </c>
    </row>
    <row r="3202" spans="1:11" ht="15" x14ac:dyDescent="0.2">
      <c r="A3202" s="215" t="s">
        <v>905</v>
      </c>
      <c r="B3202" s="213" t="s">
        <v>871</v>
      </c>
      <c r="C3202" s="214">
        <v>559</v>
      </c>
      <c r="D3202" s="215" t="s">
        <v>25</v>
      </c>
      <c r="E3202" s="188">
        <v>3231</v>
      </c>
      <c r="F3202" s="228" t="s">
        <v>117</v>
      </c>
      <c r="H3202" s="330">
        <v>1000</v>
      </c>
      <c r="I3202" s="330"/>
      <c r="J3202" s="330"/>
      <c r="K3202" s="330">
        <f t="shared" si="329"/>
        <v>1000</v>
      </c>
    </row>
    <row r="3203" spans="1:11" ht="15" x14ac:dyDescent="0.2">
      <c r="A3203" s="215" t="s">
        <v>905</v>
      </c>
      <c r="B3203" s="213" t="s">
        <v>871</v>
      </c>
      <c r="C3203" s="214">
        <v>559</v>
      </c>
      <c r="D3203" s="215" t="s">
        <v>25</v>
      </c>
      <c r="E3203" s="188">
        <v>3233</v>
      </c>
      <c r="F3203" s="228" t="s">
        <v>119</v>
      </c>
      <c r="H3203" s="330">
        <v>5000</v>
      </c>
      <c r="I3203" s="330"/>
      <c r="J3203" s="330"/>
      <c r="K3203" s="330">
        <f t="shared" si="329"/>
        <v>5000</v>
      </c>
    </row>
    <row r="3204" spans="1:11" ht="15" x14ac:dyDescent="0.2">
      <c r="A3204" s="215" t="s">
        <v>905</v>
      </c>
      <c r="B3204" s="213" t="s">
        <v>871</v>
      </c>
      <c r="C3204" s="214">
        <v>559</v>
      </c>
      <c r="D3204" s="215" t="s">
        <v>25</v>
      </c>
      <c r="E3204" s="188">
        <v>3239</v>
      </c>
      <c r="F3204" s="228" t="s">
        <v>766</v>
      </c>
      <c r="H3204" s="330">
        <v>47000</v>
      </c>
      <c r="I3204" s="330"/>
      <c r="J3204" s="330"/>
      <c r="K3204" s="330">
        <f t="shared" si="329"/>
        <v>47000</v>
      </c>
    </row>
    <row r="3205" spans="1:11" x14ac:dyDescent="0.2">
      <c r="A3205" s="321" t="s">
        <v>905</v>
      </c>
      <c r="B3205" s="325" t="s">
        <v>871</v>
      </c>
      <c r="C3205" s="326">
        <v>559</v>
      </c>
      <c r="D3205" s="321"/>
      <c r="E3205" s="187">
        <v>329</v>
      </c>
      <c r="F3205" s="230"/>
      <c r="G3205" s="327"/>
      <c r="H3205" s="200">
        <f>H3206</f>
        <v>4000</v>
      </c>
      <c r="I3205" s="200">
        <f>I3206</f>
        <v>0</v>
      </c>
      <c r="J3205" s="200">
        <f>J3206</f>
        <v>0</v>
      </c>
      <c r="K3205" s="200">
        <f t="shared" si="329"/>
        <v>4000</v>
      </c>
    </row>
    <row r="3206" spans="1:11" ht="15" x14ac:dyDescent="0.2">
      <c r="A3206" s="215" t="s">
        <v>905</v>
      </c>
      <c r="B3206" s="213" t="s">
        <v>871</v>
      </c>
      <c r="C3206" s="214">
        <v>559</v>
      </c>
      <c r="D3206" s="215" t="s">
        <v>25</v>
      </c>
      <c r="E3206" s="188">
        <v>3293</v>
      </c>
      <c r="F3206" s="228" t="s">
        <v>124</v>
      </c>
      <c r="H3206" s="330">
        <v>4000</v>
      </c>
      <c r="I3206" s="330"/>
      <c r="J3206" s="330"/>
      <c r="K3206" s="330">
        <f t="shared" si="329"/>
        <v>4000</v>
      </c>
    </row>
    <row r="3207" spans="1:11" x14ac:dyDescent="0.2">
      <c r="A3207" s="331" t="s">
        <v>905</v>
      </c>
      <c r="B3207" s="329" t="s">
        <v>871</v>
      </c>
      <c r="C3207" s="282">
        <v>559</v>
      </c>
      <c r="D3207" s="329"/>
      <c r="E3207" s="283">
        <v>42</v>
      </c>
      <c r="F3207" s="284"/>
      <c r="G3207" s="284"/>
      <c r="H3207" s="314">
        <f t="shared" ref="H3207:J3208" si="337">H3208</f>
        <v>1590000</v>
      </c>
      <c r="I3207" s="314">
        <f t="shared" si="337"/>
        <v>0</v>
      </c>
      <c r="J3207" s="314">
        <f t="shared" si="337"/>
        <v>0</v>
      </c>
      <c r="K3207" s="314">
        <f t="shared" si="329"/>
        <v>1590000</v>
      </c>
    </row>
    <row r="3208" spans="1:11" x14ac:dyDescent="0.2">
      <c r="A3208" s="321" t="s">
        <v>905</v>
      </c>
      <c r="B3208" s="325" t="s">
        <v>871</v>
      </c>
      <c r="C3208" s="326">
        <v>559</v>
      </c>
      <c r="D3208" s="321"/>
      <c r="E3208" s="187">
        <v>422</v>
      </c>
      <c r="F3208" s="230"/>
      <c r="G3208" s="327"/>
      <c r="H3208" s="200">
        <f t="shared" si="337"/>
        <v>1590000</v>
      </c>
      <c r="I3208" s="200">
        <f t="shared" si="337"/>
        <v>0</v>
      </c>
      <c r="J3208" s="200">
        <f t="shared" si="337"/>
        <v>0</v>
      </c>
      <c r="K3208" s="200">
        <f t="shared" si="329"/>
        <v>1590000</v>
      </c>
    </row>
    <row r="3209" spans="1:11" ht="15" x14ac:dyDescent="0.2">
      <c r="A3209" s="215" t="s">
        <v>905</v>
      </c>
      <c r="B3209" s="213" t="s">
        <v>871</v>
      </c>
      <c r="C3209" s="214">
        <v>559</v>
      </c>
      <c r="D3209" s="215" t="s">
        <v>25</v>
      </c>
      <c r="E3209" s="188">
        <v>4227</v>
      </c>
      <c r="F3209" s="228" t="s">
        <v>132</v>
      </c>
      <c r="H3209" s="330">
        <v>1590000</v>
      </c>
      <c r="I3209" s="330"/>
      <c r="J3209" s="330"/>
      <c r="K3209" s="330">
        <f t="shared" si="329"/>
        <v>1590000</v>
      </c>
    </row>
    <row r="3210" spans="1:11" ht="56.25" x14ac:dyDescent="0.2">
      <c r="A3210" s="354" t="s">
        <v>905</v>
      </c>
      <c r="B3210" s="293" t="s">
        <v>873</v>
      </c>
      <c r="C3210" s="293"/>
      <c r="D3210" s="293"/>
      <c r="E3210" s="294"/>
      <c r="F3210" s="296" t="s">
        <v>872</v>
      </c>
      <c r="G3210" s="297" t="s">
        <v>803</v>
      </c>
      <c r="H3210" s="298">
        <f>H3211+H3214</f>
        <v>11218750</v>
      </c>
      <c r="I3210" s="298">
        <f>I3211+I3214</f>
        <v>0</v>
      </c>
      <c r="J3210" s="298">
        <f>J3211+J3214</f>
        <v>0</v>
      </c>
      <c r="K3210" s="298">
        <f t="shared" si="329"/>
        <v>11218750</v>
      </c>
    </row>
    <row r="3211" spans="1:11" x14ac:dyDescent="0.2">
      <c r="A3211" s="331" t="s">
        <v>905</v>
      </c>
      <c r="B3211" s="329" t="s">
        <v>873</v>
      </c>
      <c r="C3211" s="282">
        <v>43</v>
      </c>
      <c r="D3211" s="329"/>
      <c r="E3211" s="283">
        <v>32</v>
      </c>
      <c r="F3211" s="284"/>
      <c r="G3211" s="284"/>
      <c r="H3211" s="314">
        <f t="shared" ref="H3211:J3212" si="338">H3212</f>
        <v>25000</v>
      </c>
      <c r="I3211" s="314">
        <f t="shared" si="338"/>
        <v>0</v>
      </c>
      <c r="J3211" s="314">
        <f t="shared" si="338"/>
        <v>0</v>
      </c>
      <c r="K3211" s="314">
        <f t="shared" ref="K3211:K3274" si="339">H3211-I3211+J3211</f>
        <v>25000</v>
      </c>
    </row>
    <row r="3212" spans="1:11" x14ac:dyDescent="0.2">
      <c r="A3212" s="321" t="s">
        <v>905</v>
      </c>
      <c r="B3212" s="325" t="s">
        <v>873</v>
      </c>
      <c r="C3212" s="326">
        <v>43</v>
      </c>
      <c r="D3212" s="321"/>
      <c r="E3212" s="187">
        <v>323</v>
      </c>
      <c r="F3212" s="230"/>
      <c r="G3212" s="327"/>
      <c r="H3212" s="200">
        <f t="shared" si="338"/>
        <v>25000</v>
      </c>
      <c r="I3212" s="200">
        <f t="shared" si="338"/>
        <v>0</v>
      </c>
      <c r="J3212" s="200">
        <f t="shared" si="338"/>
        <v>0</v>
      </c>
      <c r="K3212" s="200">
        <f t="shared" si="339"/>
        <v>25000</v>
      </c>
    </row>
    <row r="3213" spans="1:11" ht="15" x14ac:dyDescent="0.2">
      <c r="A3213" s="215" t="s">
        <v>905</v>
      </c>
      <c r="B3213" s="213" t="s">
        <v>873</v>
      </c>
      <c r="C3213" s="214">
        <v>43</v>
      </c>
      <c r="D3213" s="215" t="s">
        <v>25</v>
      </c>
      <c r="E3213" s="188">
        <v>3237</v>
      </c>
      <c r="F3213" s="228" t="s">
        <v>36</v>
      </c>
      <c r="H3213" s="244">
        <v>25000</v>
      </c>
      <c r="I3213" s="244"/>
      <c r="J3213" s="244"/>
      <c r="K3213" s="244">
        <f t="shared" si="339"/>
        <v>25000</v>
      </c>
    </row>
    <row r="3214" spans="1:11" x14ac:dyDescent="0.2">
      <c r="A3214" s="331" t="s">
        <v>905</v>
      </c>
      <c r="B3214" s="329" t="s">
        <v>873</v>
      </c>
      <c r="C3214" s="282">
        <v>52</v>
      </c>
      <c r="D3214" s="329"/>
      <c r="E3214" s="283">
        <v>42</v>
      </c>
      <c r="F3214" s="284"/>
      <c r="G3214" s="284"/>
      <c r="H3214" s="314">
        <f>H3215</f>
        <v>11193750</v>
      </c>
      <c r="I3214" s="314">
        <f>I3215</f>
        <v>0</v>
      </c>
      <c r="J3214" s="314">
        <f>J3215</f>
        <v>0</v>
      </c>
      <c r="K3214" s="314">
        <f t="shared" si="339"/>
        <v>11193750</v>
      </c>
    </row>
    <row r="3215" spans="1:11" x14ac:dyDescent="0.2">
      <c r="A3215" s="321" t="s">
        <v>905</v>
      </c>
      <c r="B3215" s="325" t="s">
        <v>873</v>
      </c>
      <c r="C3215" s="326">
        <v>52</v>
      </c>
      <c r="D3215" s="321"/>
      <c r="E3215" s="187">
        <v>421</v>
      </c>
      <c r="F3215" s="230"/>
      <c r="G3215" s="327"/>
      <c r="H3215" s="200">
        <f>+H3216</f>
        <v>11193750</v>
      </c>
      <c r="I3215" s="200">
        <f>+I3216</f>
        <v>0</v>
      </c>
      <c r="J3215" s="200">
        <f>+J3216</f>
        <v>0</v>
      </c>
      <c r="K3215" s="200">
        <f t="shared" si="339"/>
        <v>11193750</v>
      </c>
    </row>
    <row r="3216" spans="1:11" ht="15" x14ac:dyDescent="0.2">
      <c r="A3216" s="215" t="s">
        <v>905</v>
      </c>
      <c r="B3216" s="213" t="s">
        <v>873</v>
      </c>
      <c r="C3216" s="214">
        <v>52</v>
      </c>
      <c r="D3216" s="215" t="s">
        <v>25</v>
      </c>
      <c r="E3216" s="188">
        <v>4214</v>
      </c>
      <c r="F3216" s="228" t="s">
        <v>154</v>
      </c>
      <c r="H3216" s="330">
        <v>11193750</v>
      </c>
      <c r="I3216" s="330"/>
      <c r="J3216" s="330"/>
      <c r="K3216" s="330">
        <f t="shared" si="339"/>
        <v>11193750</v>
      </c>
    </row>
    <row r="3217" spans="1:11" ht="56.25" x14ac:dyDescent="0.2">
      <c r="A3217" s="354" t="s">
        <v>905</v>
      </c>
      <c r="B3217" s="293" t="s">
        <v>875</v>
      </c>
      <c r="C3217" s="293"/>
      <c r="D3217" s="293"/>
      <c r="E3217" s="294"/>
      <c r="F3217" s="296" t="s">
        <v>874</v>
      </c>
      <c r="G3217" s="297" t="s">
        <v>803</v>
      </c>
      <c r="H3217" s="298">
        <f>H3218+H3225+H3229+H3232+H3239+H3243</f>
        <v>4632725</v>
      </c>
      <c r="I3217" s="298">
        <f t="shared" ref="I3217:J3217" si="340">I3218+I3225+I3229+I3232+I3239+I3243</f>
        <v>258000</v>
      </c>
      <c r="J3217" s="298">
        <f t="shared" si="340"/>
        <v>7775000</v>
      </c>
      <c r="K3217" s="298">
        <f t="shared" si="339"/>
        <v>12149725</v>
      </c>
    </row>
    <row r="3218" spans="1:11" x14ac:dyDescent="0.2">
      <c r="A3218" s="331" t="s">
        <v>905</v>
      </c>
      <c r="B3218" s="329" t="s">
        <v>875</v>
      </c>
      <c r="C3218" s="282">
        <v>12</v>
      </c>
      <c r="D3218" s="329"/>
      <c r="E3218" s="283">
        <v>31</v>
      </c>
      <c r="F3218" s="284"/>
      <c r="G3218" s="284"/>
      <c r="H3218" s="314">
        <f>H3219+H3221+H3223</f>
        <v>56000</v>
      </c>
      <c r="I3218" s="314">
        <f>I3219+I3221+I3223</f>
        <v>0</v>
      </c>
      <c r="J3218" s="314">
        <f>J3219+J3221+J3223</f>
        <v>0</v>
      </c>
      <c r="K3218" s="314">
        <f t="shared" si="339"/>
        <v>56000</v>
      </c>
    </row>
    <row r="3219" spans="1:11" x14ac:dyDescent="0.2">
      <c r="A3219" s="321" t="s">
        <v>905</v>
      </c>
      <c r="B3219" s="325" t="s">
        <v>875</v>
      </c>
      <c r="C3219" s="326">
        <v>12</v>
      </c>
      <c r="D3219" s="321"/>
      <c r="E3219" s="187">
        <v>311</v>
      </c>
      <c r="F3219" s="230"/>
      <c r="G3219" s="327"/>
      <c r="H3219" s="200">
        <f>H3220</f>
        <v>45000</v>
      </c>
      <c r="I3219" s="200">
        <f>I3220</f>
        <v>0</v>
      </c>
      <c r="J3219" s="200">
        <f>J3220</f>
        <v>0</v>
      </c>
      <c r="K3219" s="200">
        <f t="shared" si="339"/>
        <v>45000</v>
      </c>
    </row>
    <row r="3220" spans="1:11" ht="15" x14ac:dyDescent="0.2">
      <c r="A3220" s="215" t="s">
        <v>905</v>
      </c>
      <c r="B3220" s="213" t="s">
        <v>875</v>
      </c>
      <c r="C3220" s="214">
        <v>12</v>
      </c>
      <c r="D3220" s="215" t="s">
        <v>25</v>
      </c>
      <c r="E3220" s="188">
        <v>3111</v>
      </c>
      <c r="F3220" s="228" t="s">
        <v>19</v>
      </c>
      <c r="H3220" s="330">
        <v>45000</v>
      </c>
      <c r="I3220" s="330"/>
      <c r="J3220" s="330"/>
      <c r="K3220" s="330">
        <f t="shared" si="339"/>
        <v>45000</v>
      </c>
    </row>
    <row r="3221" spans="1:11" x14ac:dyDescent="0.2">
      <c r="A3221" s="321" t="s">
        <v>905</v>
      </c>
      <c r="B3221" s="325" t="s">
        <v>875</v>
      </c>
      <c r="C3221" s="326">
        <v>12</v>
      </c>
      <c r="D3221" s="321"/>
      <c r="E3221" s="187">
        <v>312</v>
      </c>
      <c r="F3221" s="230"/>
      <c r="G3221" s="327"/>
      <c r="H3221" s="200">
        <f>H3222</f>
        <v>1000</v>
      </c>
      <c r="I3221" s="200">
        <f>I3222</f>
        <v>0</v>
      </c>
      <c r="J3221" s="200">
        <f>J3222</f>
        <v>0</v>
      </c>
      <c r="K3221" s="200">
        <f t="shared" si="339"/>
        <v>1000</v>
      </c>
    </row>
    <row r="3222" spans="1:11" ht="15" x14ac:dyDescent="0.2">
      <c r="A3222" s="215" t="s">
        <v>905</v>
      </c>
      <c r="B3222" s="213" t="s">
        <v>875</v>
      </c>
      <c r="C3222" s="214">
        <v>12</v>
      </c>
      <c r="D3222" s="215" t="s">
        <v>25</v>
      </c>
      <c r="E3222" s="188">
        <v>3121</v>
      </c>
      <c r="F3222" s="228" t="s">
        <v>138</v>
      </c>
      <c r="H3222" s="330">
        <v>1000</v>
      </c>
      <c r="I3222" s="330"/>
      <c r="J3222" s="330"/>
      <c r="K3222" s="330">
        <f t="shared" si="339"/>
        <v>1000</v>
      </c>
    </row>
    <row r="3223" spans="1:11" x14ac:dyDescent="0.2">
      <c r="A3223" s="321" t="s">
        <v>905</v>
      </c>
      <c r="B3223" s="325" t="s">
        <v>875</v>
      </c>
      <c r="C3223" s="326">
        <v>12</v>
      </c>
      <c r="D3223" s="321"/>
      <c r="E3223" s="187">
        <v>313</v>
      </c>
      <c r="F3223" s="230"/>
      <c r="G3223" s="327"/>
      <c r="H3223" s="200">
        <f>H3224</f>
        <v>10000</v>
      </c>
      <c r="I3223" s="200">
        <f>I3224</f>
        <v>0</v>
      </c>
      <c r="J3223" s="200">
        <f>J3224</f>
        <v>0</v>
      </c>
      <c r="K3223" s="200">
        <f t="shared" si="339"/>
        <v>10000</v>
      </c>
    </row>
    <row r="3224" spans="1:11" ht="15" x14ac:dyDescent="0.2">
      <c r="A3224" s="215" t="s">
        <v>905</v>
      </c>
      <c r="B3224" s="213" t="s">
        <v>875</v>
      </c>
      <c r="C3224" s="214">
        <v>12</v>
      </c>
      <c r="D3224" s="215" t="s">
        <v>25</v>
      </c>
      <c r="E3224" s="188">
        <v>3132</v>
      </c>
      <c r="F3224" s="228" t="s">
        <v>280</v>
      </c>
      <c r="H3224" s="330">
        <v>10000</v>
      </c>
      <c r="I3224" s="330"/>
      <c r="J3224" s="330"/>
      <c r="K3224" s="330">
        <f t="shared" si="339"/>
        <v>10000</v>
      </c>
    </row>
    <row r="3225" spans="1:11" x14ac:dyDescent="0.2">
      <c r="A3225" s="331" t="s">
        <v>905</v>
      </c>
      <c r="B3225" s="329" t="s">
        <v>875</v>
      </c>
      <c r="C3225" s="282">
        <v>12</v>
      </c>
      <c r="D3225" s="329"/>
      <c r="E3225" s="283">
        <v>32</v>
      </c>
      <c r="F3225" s="284"/>
      <c r="G3225" s="284"/>
      <c r="H3225" s="314">
        <f t="shared" ref="H3225:J3225" si="341">H3226</f>
        <v>45000</v>
      </c>
      <c r="I3225" s="314">
        <f t="shared" si="341"/>
        <v>38000</v>
      </c>
      <c r="J3225" s="314">
        <f t="shared" si="341"/>
        <v>38000</v>
      </c>
      <c r="K3225" s="314">
        <f t="shared" si="339"/>
        <v>45000</v>
      </c>
    </row>
    <row r="3226" spans="1:11" x14ac:dyDescent="0.2">
      <c r="A3226" s="321" t="s">
        <v>905</v>
      </c>
      <c r="B3226" s="325" t="s">
        <v>875</v>
      </c>
      <c r="C3226" s="326">
        <v>12</v>
      </c>
      <c r="D3226" s="321"/>
      <c r="E3226" s="187">
        <v>323</v>
      </c>
      <c r="F3226" s="230"/>
      <c r="G3226" s="327"/>
      <c r="H3226" s="200">
        <f>SUM(H3227:H3228)</f>
        <v>45000</v>
      </c>
      <c r="I3226" s="200">
        <f t="shared" ref="I3226:J3226" si="342">SUM(I3227:I3228)</f>
        <v>38000</v>
      </c>
      <c r="J3226" s="200">
        <f t="shared" si="342"/>
        <v>38000</v>
      </c>
      <c r="K3226" s="200">
        <f t="shared" si="339"/>
        <v>45000</v>
      </c>
    </row>
    <row r="3227" spans="1:11" ht="15" x14ac:dyDescent="0.2">
      <c r="A3227" s="215" t="s">
        <v>905</v>
      </c>
      <c r="B3227" s="213" t="s">
        <v>875</v>
      </c>
      <c r="C3227" s="214">
        <v>12</v>
      </c>
      <c r="D3227" s="215" t="s">
        <v>25</v>
      </c>
      <c r="E3227" s="188">
        <v>3233</v>
      </c>
      <c r="F3227" s="228" t="s">
        <v>119</v>
      </c>
      <c r="H3227" s="330"/>
      <c r="I3227" s="330"/>
      <c r="J3227" s="330">
        <v>38000</v>
      </c>
      <c r="K3227" s="330">
        <f t="shared" si="339"/>
        <v>38000</v>
      </c>
    </row>
    <row r="3228" spans="1:11" ht="15" x14ac:dyDescent="0.2">
      <c r="A3228" s="215" t="s">
        <v>905</v>
      </c>
      <c r="B3228" s="213" t="s">
        <v>875</v>
      </c>
      <c r="C3228" s="214">
        <v>12</v>
      </c>
      <c r="D3228" s="215" t="s">
        <v>25</v>
      </c>
      <c r="E3228" s="188">
        <v>3239</v>
      </c>
      <c r="F3228" s="228" t="s">
        <v>766</v>
      </c>
      <c r="H3228" s="330">
        <v>45000</v>
      </c>
      <c r="I3228" s="330">
        <v>38000</v>
      </c>
      <c r="J3228" s="330"/>
      <c r="K3228" s="330">
        <f t="shared" si="339"/>
        <v>7000</v>
      </c>
    </row>
    <row r="3229" spans="1:11" x14ac:dyDescent="0.2">
      <c r="A3229" s="331" t="s">
        <v>905</v>
      </c>
      <c r="B3229" s="329" t="s">
        <v>875</v>
      </c>
      <c r="C3229" s="282">
        <v>12</v>
      </c>
      <c r="D3229" s="329"/>
      <c r="E3229" s="283">
        <v>42</v>
      </c>
      <c r="F3229" s="284"/>
      <c r="G3229" s="284"/>
      <c r="H3229" s="314">
        <f t="shared" ref="H3229:J3230" si="343">H3230</f>
        <v>1210725</v>
      </c>
      <c r="I3229" s="314">
        <f t="shared" si="343"/>
        <v>0</v>
      </c>
      <c r="J3229" s="314">
        <f t="shared" si="343"/>
        <v>400000</v>
      </c>
      <c r="K3229" s="314">
        <f t="shared" si="339"/>
        <v>1610725</v>
      </c>
    </row>
    <row r="3230" spans="1:11" x14ac:dyDescent="0.2">
      <c r="A3230" s="321" t="s">
        <v>905</v>
      </c>
      <c r="B3230" s="325" t="s">
        <v>875</v>
      </c>
      <c r="C3230" s="326">
        <v>12</v>
      </c>
      <c r="D3230" s="321"/>
      <c r="E3230" s="187">
        <v>421</v>
      </c>
      <c r="F3230" s="230"/>
      <c r="G3230" s="327"/>
      <c r="H3230" s="200">
        <f t="shared" si="343"/>
        <v>1210725</v>
      </c>
      <c r="I3230" s="200">
        <f t="shared" si="343"/>
        <v>0</v>
      </c>
      <c r="J3230" s="200">
        <f t="shared" si="343"/>
        <v>400000</v>
      </c>
      <c r="K3230" s="200">
        <f t="shared" si="339"/>
        <v>1610725</v>
      </c>
    </row>
    <row r="3231" spans="1:11" ht="15" x14ac:dyDescent="0.2">
      <c r="A3231" s="215" t="s">
        <v>905</v>
      </c>
      <c r="B3231" s="213" t="s">
        <v>875</v>
      </c>
      <c r="C3231" s="214">
        <v>12</v>
      </c>
      <c r="D3231" s="215" t="s">
        <v>25</v>
      </c>
      <c r="E3231" s="188">
        <v>4214</v>
      </c>
      <c r="F3231" s="228" t="s">
        <v>154</v>
      </c>
      <c r="H3231" s="341">
        <v>1210725</v>
      </c>
      <c r="I3231" s="341"/>
      <c r="J3231" s="341">
        <v>400000</v>
      </c>
      <c r="K3231" s="341">
        <f t="shared" si="339"/>
        <v>1610725</v>
      </c>
    </row>
    <row r="3232" spans="1:11" x14ac:dyDescent="0.2">
      <c r="A3232" s="331" t="s">
        <v>905</v>
      </c>
      <c r="B3232" s="329" t="s">
        <v>875</v>
      </c>
      <c r="C3232" s="282">
        <v>562</v>
      </c>
      <c r="D3232" s="329"/>
      <c r="E3232" s="283">
        <v>31</v>
      </c>
      <c r="F3232" s="284"/>
      <c r="G3232" s="284"/>
      <c r="H3232" s="314">
        <f>H3233+H3235+H3237</f>
        <v>311000</v>
      </c>
      <c r="I3232" s="314">
        <f>I3233+I3235+I3237</f>
        <v>0</v>
      </c>
      <c r="J3232" s="314">
        <f>J3233+J3235+J3237</f>
        <v>117000</v>
      </c>
      <c r="K3232" s="314">
        <f t="shared" si="339"/>
        <v>428000</v>
      </c>
    </row>
    <row r="3233" spans="1:11" x14ac:dyDescent="0.2">
      <c r="A3233" s="321" t="s">
        <v>905</v>
      </c>
      <c r="B3233" s="325" t="s">
        <v>875</v>
      </c>
      <c r="C3233" s="326">
        <v>562</v>
      </c>
      <c r="D3233" s="321"/>
      <c r="E3233" s="187">
        <v>311</v>
      </c>
      <c r="F3233" s="230"/>
      <c r="G3233" s="327"/>
      <c r="H3233" s="200">
        <f>H3234</f>
        <v>255000</v>
      </c>
      <c r="I3233" s="200">
        <f>I3234</f>
        <v>0</v>
      </c>
      <c r="J3233" s="200">
        <f>J3234</f>
        <v>100000</v>
      </c>
      <c r="K3233" s="200">
        <f t="shared" si="339"/>
        <v>355000</v>
      </c>
    </row>
    <row r="3234" spans="1:11" ht="15" x14ac:dyDescent="0.2">
      <c r="A3234" s="215" t="s">
        <v>905</v>
      </c>
      <c r="B3234" s="213" t="s">
        <v>875</v>
      </c>
      <c r="C3234" s="214">
        <v>562</v>
      </c>
      <c r="D3234" s="215" t="s">
        <v>25</v>
      </c>
      <c r="E3234" s="188">
        <v>3111</v>
      </c>
      <c r="F3234" s="228" t="s">
        <v>19</v>
      </c>
      <c r="H3234" s="330">
        <v>255000</v>
      </c>
      <c r="I3234" s="330"/>
      <c r="J3234" s="330">
        <v>100000</v>
      </c>
      <c r="K3234" s="330">
        <f t="shared" si="339"/>
        <v>355000</v>
      </c>
    </row>
    <row r="3235" spans="1:11" x14ac:dyDescent="0.2">
      <c r="A3235" s="321" t="s">
        <v>905</v>
      </c>
      <c r="B3235" s="325" t="s">
        <v>875</v>
      </c>
      <c r="C3235" s="326">
        <v>562</v>
      </c>
      <c r="D3235" s="321"/>
      <c r="E3235" s="187">
        <v>312</v>
      </c>
      <c r="F3235" s="230"/>
      <c r="G3235" s="327"/>
      <c r="H3235" s="200">
        <f>H3236</f>
        <v>6000</v>
      </c>
      <c r="I3235" s="200">
        <f>I3236</f>
        <v>0</v>
      </c>
      <c r="J3235" s="200">
        <f>J3236</f>
        <v>0</v>
      </c>
      <c r="K3235" s="200">
        <f t="shared" si="339"/>
        <v>6000</v>
      </c>
    </row>
    <row r="3236" spans="1:11" ht="15" x14ac:dyDescent="0.2">
      <c r="A3236" s="215" t="s">
        <v>905</v>
      </c>
      <c r="B3236" s="213" t="s">
        <v>875</v>
      </c>
      <c r="C3236" s="214">
        <v>562</v>
      </c>
      <c r="D3236" s="215" t="s">
        <v>25</v>
      </c>
      <c r="E3236" s="188">
        <v>3121</v>
      </c>
      <c r="F3236" s="228" t="s">
        <v>138</v>
      </c>
      <c r="H3236" s="330">
        <v>6000</v>
      </c>
      <c r="I3236" s="330"/>
      <c r="J3236" s="330"/>
      <c r="K3236" s="330">
        <f t="shared" si="339"/>
        <v>6000</v>
      </c>
    </row>
    <row r="3237" spans="1:11" x14ac:dyDescent="0.2">
      <c r="A3237" s="321" t="s">
        <v>905</v>
      </c>
      <c r="B3237" s="325" t="s">
        <v>875</v>
      </c>
      <c r="C3237" s="326">
        <v>562</v>
      </c>
      <c r="D3237" s="321"/>
      <c r="E3237" s="187">
        <v>313</v>
      </c>
      <c r="F3237" s="230"/>
      <c r="G3237" s="327"/>
      <c r="H3237" s="200">
        <f>H3238</f>
        <v>50000</v>
      </c>
      <c r="I3237" s="200">
        <f>I3238</f>
        <v>0</v>
      </c>
      <c r="J3237" s="200">
        <f>J3238</f>
        <v>17000</v>
      </c>
      <c r="K3237" s="200">
        <f t="shared" si="339"/>
        <v>67000</v>
      </c>
    </row>
    <row r="3238" spans="1:11" ht="15" x14ac:dyDescent="0.2">
      <c r="A3238" s="215" t="s">
        <v>905</v>
      </c>
      <c r="B3238" s="213" t="s">
        <v>875</v>
      </c>
      <c r="C3238" s="214">
        <v>562</v>
      </c>
      <c r="D3238" s="215" t="s">
        <v>25</v>
      </c>
      <c r="E3238" s="188">
        <v>3132</v>
      </c>
      <c r="F3238" s="228" t="s">
        <v>280</v>
      </c>
      <c r="H3238" s="330">
        <v>50000</v>
      </c>
      <c r="I3238" s="330"/>
      <c r="J3238" s="330">
        <v>17000</v>
      </c>
      <c r="K3238" s="330">
        <f t="shared" si="339"/>
        <v>67000</v>
      </c>
    </row>
    <row r="3239" spans="1:11" x14ac:dyDescent="0.2">
      <c r="A3239" s="331" t="s">
        <v>905</v>
      </c>
      <c r="B3239" s="329" t="s">
        <v>875</v>
      </c>
      <c r="C3239" s="282">
        <v>562</v>
      </c>
      <c r="D3239" s="329"/>
      <c r="E3239" s="283">
        <v>32</v>
      </c>
      <c r="F3239" s="284"/>
      <c r="G3239" s="284"/>
      <c r="H3239" s="314">
        <f t="shared" ref="H3239:J3239" si="344">H3240</f>
        <v>260000</v>
      </c>
      <c r="I3239" s="314">
        <f t="shared" si="344"/>
        <v>220000</v>
      </c>
      <c r="J3239" s="314">
        <f t="shared" si="344"/>
        <v>220000</v>
      </c>
      <c r="K3239" s="314">
        <f t="shared" si="339"/>
        <v>260000</v>
      </c>
    </row>
    <row r="3240" spans="1:11" x14ac:dyDescent="0.2">
      <c r="A3240" s="321" t="s">
        <v>905</v>
      </c>
      <c r="B3240" s="325" t="s">
        <v>875</v>
      </c>
      <c r="C3240" s="326">
        <v>562</v>
      </c>
      <c r="D3240" s="321"/>
      <c r="E3240" s="187">
        <v>323</v>
      </c>
      <c r="F3240" s="230"/>
      <c r="G3240" s="327"/>
      <c r="H3240" s="200">
        <f>SUM(H3241:H3242)</f>
        <v>260000</v>
      </c>
      <c r="I3240" s="200">
        <f t="shared" ref="I3240:J3240" si="345">SUM(I3241:I3242)</f>
        <v>220000</v>
      </c>
      <c r="J3240" s="200">
        <f t="shared" si="345"/>
        <v>220000</v>
      </c>
      <c r="K3240" s="200">
        <f t="shared" si="339"/>
        <v>260000</v>
      </c>
    </row>
    <row r="3241" spans="1:11" ht="15" x14ac:dyDescent="0.2">
      <c r="A3241" s="215" t="s">
        <v>905</v>
      </c>
      <c r="B3241" s="213" t="s">
        <v>875</v>
      </c>
      <c r="C3241" s="214">
        <v>562</v>
      </c>
      <c r="D3241" s="215" t="s">
        <v>25</v>
      </c>
      <c r="E3241" s="188">
        <v>3233</v>
      </c>
      <c r="F3241" s="228" t="s">
        <v>119</v>
      </c>
      <c r="H3241" s="330"/>
      <c r="I3241" s="330"/>
      <c r="J3241" s="330">
        <v>220000</v>
      </c>
      <c r="K3241" s="330">
        <f t="shared" si="339"/>
        <v>220000</v>
      </c>
    </row>
    <row r="3242" spans="1:11" ht="15" x14ac:dyDescent="0.2">
      <c r="A3242" s="215" t="s">
        <v>905</v>
      </c>
      <c r="B3242" s="213" t="s">
        <v>875</v>
      </c>
      <c r="C3242" s="214">
        <v>562</v>
      </c>
      <c r="D3242" s="215" t="s">
        <v>25</v>
      </c>
      <c r="E3242" s="188">
        <v>3239</v>
      </c>
      <c r="F3242" s="228" t="s">
        <v>766</v>
      </c>
      <c r="H3242" s="330">
        <v>260000</v>
      </c>
      <c r="I3242" s="330">
        <v>220000</v>
      </c>
      <c r="J3242" s="330"/>
      <c r="K3242" s="330">
        <f t="shared" si="339"/>
        <v>40000</v>
      </c>
    </row>
    <row r="3243" spans="1:11" x14ac:dyDescent="0.2">
      <c r="A3243" s="331" t="s">
        <v>905</v>
      </c>
      <c r="B3243" s="329" t="s">
        <v>875</v>
      </c>
      <c r="C3243" s="282">
        <v>562</v>
      </c>
      <c r="D3243" s="329"/>
      <c r="E3243" s="283">
        <v>42</v>
      </c>
      <c r="F3243" s="284"/>
      <c r="G3243" s="284"/>
      <c r="H3243" s="314">
        <f t="shared" ref="H3243:J3244" si="346">H3244</f>
        <v>2750000</v>
      </c>
      <c r="I3243" s="314">
        <f t="shared" si="346"/>
        <v>0</v>
      </c>
      <c r="J3243" s="314">
        <f t="shared" si="346"/>
        <v>7000000</v>
      </c>
      <c r="K3243" s="314">
        <f t="shared" si="339"/>
        <v>9750000</v>
      </c>
    </row>
    <row r="3244" spans="1:11" x14ac:dyDescent="0.2">
      <c r="A3244" s="321" t="s">
        <v>905</v>
      </c>
      <c r="B3244" s="325" t="s">
        <v>875</v>
      </c>
      <c r="C3244" s="326">
        <v>562</v>
      </c>
      <c r="D3244" s="321"/>
      <c r="E3244" s="187">
        <v>421</v>
      </c>
      <c r="F3244" s="230"/>
      <c r="G3244" s="327"/>
      <c r="H3244" s="200">
        <f t="shared" si="346"/>
        <v>2750000</v>
      </c>
      <c r="I3244" s="200">
        <f t="shared" si="346"/>
        <v>0</v>
      </c>
      <c r="J3244" s="200">
        <f t="shared" si="346"/>
        <v>7000000</v>
      </c>
      <c r="K3244" s="200">
        <f t="shared" si="339"/>
        <v>9750000</v>
      </c>
    </row>
    <row r="3245" spans="1:11" ht="15" x14ac:dyDescent="0.2">
      <c r="A3245" s="215" t="s">
        <v>905</v>
      </c>
      <c r="B3245" s="213" t="s">
        <v>875</v>
      </c>
      <c r="C3245" s="214">
        <v>562</v>
      </c>
      <c r="D3245" s="215" t="s">
        <v>25</v>
      </c>
      <c r="E3245" s="188">
        <v>4214</v>
      </c>
      <c r="F3245" s="228" t="s">
        <v>154</v>
      </c>
      <c r="H3245" s="330">
        <v>2750000</v>
      </c>
      <c r="I3245" s="330"/>
      <c r="J3245" s="330">
        <v>7000000</v>
      </c>
      <c r="K3245" s="330">
        <f t="shared" si="339"/>
        <v>9750000</v>
      </c>
    </row>
    <row r="3246" spans="1:11" ht="56.25" x14ac:dyDescent="0.2">
      <c r="A3246" s="354" t="s">
        <v>905</v>
      </c>
      <c r="B3246" s="293" t="s">
        <v>937</v>
      </c>
      <c r="C3246" s="293"/>
      <c r="D3246" s="293"/>
      <c r="E3246" s="294"/>
      <c r="F3246" s="296" t="s">
        <v>938</v>
      </c>
      <c r="G3246" s="297" t="s">
        <v>803</v>
      </c>
      <c r="H3246" s="298">
        <f>H3247+H3254+H3264</f>
        <v>5000000</v>
      </c>
      <c r="I3246" s="298">
        <f>I3247+I3254+I3264</f>
        <v>0</v>
      </c>
      <c r="J3246" s="298">
        <f>J3247+J3254+J3264</f>
        <v>0</v>
      </c>
      <c r="K3246" s="298">
        <f t="shared" si="339"/>
        <v>5000000</v>
      </c>
    </row>
    <row r="3247" spans="1:11" x14ac:dyDescent="0.2">
      <c r="A3247" s="331" t="s">
        <v>905</v>
      </c>
      <c r="B3247" s="329" t="s">
        <v>937</v>
      </c>
      <c r="C3247" s="282">
        <v>581</v>
      </c>
      <c r="D3247" s="329"/>
      <c r="E3247" s="283">
        <v>31</v>
      </c>
      <c r="F3247" s="284"/>
      <c r="G3247" s="284"/>
      <c r="H3247" s="314">
        <f>H3248+H3250+H3252</f>
        <v>60000</v>
      </c>
      <c r="I3247" s="314">
        <f>I3248+I3250+I3252</f>
        <v>0</v>
      </c>
      <c r="J3247" s="314">
        <f>J3248+J3250+J3252</f>
        <v>0</v>
      </c>
      <c r="K3247" s="314">
        <f t="shared" si="339"/>
        <v>60000</v>
      </c>
    </row>
    <row r="3248" spans="1:11" x14ac:dyDescent="0.2">
      <c r="A3248" s="321" t="s">
        <v>905</v>
      </c>
      <c r="B3248" s="325" t="s">
        <v>937</v>
      </c>
      <c r="C3248" s="326">
        <v>581</v>
      </c>
      <c r="D3248" s="321"/>
      <c r="E3248" s="187">
        <v>311</v>
      </c>
      <c r="F3248" s="230"/>
      <c r="G3248" s="327"/>
      <c r="H3248" s="200">
        <f>SUM(H3249)</f>
        <v>50000</v>
      </c>
      <c r="I3248" s="200">
        <f>SUM(I3249)</f>
        <v>0</v>
      </c>
      <c r="J3248" s="200">
        <f>SUM(J3249)</f>
        <v>0</v>
      </c>
      <c r="K3248" s="200">
        <f t="shared" si="339"/>
        <v>50000</v>
      </c>
    </row>
    <row r="3249" spans="1:11" x14ac:dyDescent="0.2">
      <c r="A3249" s="251" t="s">
        <v>905</v>
      </c>
      <c r="B3249" s="216" t="s">
        <v>937</v>
      </c>
      <c r="C3249" s="217">
        <v>581</v>
      </c>
      <c r="D3249" s="249" t="s">
        <v>25</v>
      </c>
      <c r="E3249" s="364">
        <v>3111</v>
      </c>
      <c r="F3249" s="232" t="s">
        <v>19</v>
      </c>
      <c r="G3249" s="366"/>
      <c r="H3249" s="222">
        <v>50000</v>
      </c>
      <c r="I3249" s="222"/>
      <c r="J3249" s="222"/>
      <c r="K3249" s="222">
        <f t="shared" si="339"/>
        <v>50000</v>
      </c>
    </row>
    <row r="3250" spans="1:11" x14ac:dyDescent="0.2">
      <c r="A3250" s="251" t="s">
        <v>905</v>
      </c>
      <c r="B3250" s="247" t="s">
        <v>937</v>
      </c>
      <c r="C3250" s="237">
        <v>581</v>
      </c>
      <c r="D3250" s="238"/>
      <c r="E3250" s="203">
        <v>312</v>
      </c>
      <c r="F3250" s="231"/>
      <c r="G3250" s="365"/>
      <c r="H3250" s="242">
        <f>SUM(H3251)</f>
        <v>2000</v>
      </c>
      <c r="I3250" s="242">
        <f>SUM(I3251)</f>
        <v>0</v>
      </c>
      <c r="J3250" s="242">
        <f>SUM(J3251)</f>
        <v>0</v>
      </c>
      <c r="K3250" s="242">
        <f t="shared" si="339"/>
        <v>2000</v>
      </c>
    </row>
    <row r="3251" spans="1:11" x14ac:dyDescent="0.2">
      <c r="A3251" s="251" t="s">
        <v>905</v>
      </c>
      <c r="B3251" s="216" t="s">
        <v>937</v>
      </c>
      <c r="C3251" s="217">
        <v>581</v>
      </c>
      <c r="D3251" s="249" t="s">
        <v>25</v>
      </c>
      <c r="E3251" s="364">
        <v>3121</v>
      </c>
      <c r="F3251" s="232" t="s">
        <v>138</v>
      </c>
      <c r="G3251" s="366"/>
      <c r="H3251" s="222">
        <v>2000</v>
      </c>
      <c r="I3251" s="222"/>
      <c r="J3251" s="222"/>
      <c r="K3251" s="222">
        <f t="shared" si="339"/>
        <v>2000</v>
      </c>
    </row>
    <row r="3252" spans="1:11" x14ac:dyDescent="0.2">
      <c r="A3252" s="251" t="s">
        <v>905</v>
      </c>
      <c r="B3252" s="247" t="s">
        <v>937</v>
      </c>
      <c r="C3252" s="237">
        <v>581</v>
      </c>
      <c r="D3252" s="238"/>
      <c r="E3252" s="203">
        <v>313</v>
      </c>
      <c r="F3252" s="231"/>
      <c r="G3252" s="365"/>
      <c r="H3252" s="242">
        <f>SUM(H3253)</f>
        <v>8000</v>
      </c>
      <c r="I3252" s="242">
        <f>SUM(I3253)</f>
        <v>0</v>
      </c>
      <c r="J3252" s="242">
        <f>SUM(J3253)</f>
        <v>0</v>
      </c>
      <c r="K3252" s="242">
        <f t="shared" si="339"/>
        <v>8000</v>
      </c>
    </row>
    <row r="3253" spans="1:11" x14ac:dyDescent="0.2">
      <c r="A3253" s="251" t="s">
        <v>905</v>
      </c>
      <c r="B3253" s="216" t="s">
        <v>937</v>
      </c>
      <c r="C3253" s="217">
        <v>581</v>
      </c>
      <c r="D3253" s="249" t="s">
        <v>25</v>
      </c>
      <c r="E3253" s="364">
        <v>3132</v>
      </c>
      <c r="F3253" s="232" t="s">
        <v>280</v>
      </c>
      <c r="G3253" s="366"/>
      <c r="H3253" s="222">
        <v>8000</v>
      </c>
      <c r="I3253" s="222"/>
      <c r="J3253" s="222"/>
      <c r="K3253" s="222">
        <f t="shared" si="339"/>
        <v>8000</v>
      </c>
    </row>
    <row r="3254" spans="1:11" x14ac:dyDescent="0.2">
      <c r="A3254" s="331" t="s">
        <v>905</v>
      </c>
      <c r="B3254" s="329" t="s">
        <v>937</v>
      </c>
      <c r="C3254" s="282">
        <v>581</v>
      </c>
      <c r="D3254" s="329"/>
      <c r="E3254" s="283">
        <v>32</v>
      </c>
      <c r="F3254" s="284"/>
      <c r="G3254" s="284"/>
      <c r="H3254" s="314">
        <f>H3255+H3257+H3262</f>
        <v>701000</v>
      </c>
      <c r="I3254" s="314">
        <f>I3255+I3257+I3262</f>
        <v>0</v>
      </c>
      <c r="J3254" s="314">
        <f>J3255+J3257+J3262</f>
        <v>0</v>
      </c>
      <c r="K3254" s="314">
        <f t="shared" si="339"/>
        <v>701000</v>
      </c>
    </row>
    <row r="3255" spans="1:11" x14ac:dyDescent="0.2">
      <c r="A3255" s="321" t="s">
        <v>905</v>
      </c>
      <c r="B3255" s="325" t="s">
        <v>937</v>
      </c>
      <c r="C3255" s="326">
        <v>581</v>
      </c>
      <c r="D3255" s="321"/>
      <c r="E3255" s="187">
        <v>322</v>
      </c>
      <c r="F3255" s="230"/>
      <c r="G3255" s="327"/>
      <c r="H3255" s="200">
        <f>SUM(H3256)</f>
        <v>150000</v>
      </c>
      <c r="I3255" s="200">
        <f>SUM(I3256)</f>
        <v>0</v>
      </c>
      <c r="J3255" s="200">
        <f>SUM(J3256)</f>
        <v>0</v>
      </c>
      <c r="K3255" s="200">
        <f t="shared" si="339"/>
        <v>150000</v>
      </c>
    </row>
    <row r="3256" spans="1:11" x14ac:dyDescent="0.2">
      <c r="A3256" s="251" t="s">
        <v>905</v>
      </c>
      <c r="B3256" s="216" t="s">
        <v>937</v>
      </c>
      <c r="C3256" s="217">
        <v>581</v>
      </c>
      <c r="D3256" s="249" t="s">
        <v>25</v>
      </c>
      <c r="E3256" s="364">
        <v>3223</v>
      </c>
      <c r="F3256" s="232" t="s">
        <v>115</v>
      </c>
      <c r="G3256" s="366"/>
      <c r="H3256" s="222">
        <v>150000</v>
      </c>
      <c r="I3256" s="222"/>
      <c r="J3256" s="222"/>
      <c r="K3256" s="222">
        <f t="shared" si="339"/>
        <v>150000</v>
      </c>
    </row>
    <row r="3257" spans="1:11" x14ac:dyDescent="0.2">
      <c r="A3257" s="251" t="s">
        <v>905</v>
      </c>
      <c r="B3257" s="247" t="s">
        <v>937</v>
      </c>
      <c r="C3257" s="237">
        <v>581</v>
      </c>
      <c r="D3257" s="238"/>
      <c r="E3257" s="203">
        <v>323</v>
      </c>
      <c r="F3257" s="231"/>
      <c r="G3257" s="365"/>
      <c r="H3257" s="242">
        <f>SUM(H3258:H3261)</f>
        <v>550000</v>
      </c>
      <c r="I3257" s="242">
        <f>SUM(I3258:I3261)</f>
        <v>0</v>
      </c>
      <c r="J3257" s="242">
        <f>SUM(J3258:J3261)</f>
        <v>0</v>
      </c>
      <c r="K3257" s="242">
        <f t="shared" si="339"/>
        <v>550000</v>
      </c>
    </row>
    <row r="3258" spans="1:11" x14ac:dyDescent="0.2">
      <c r="A3258" s="251" t="s">
        <v>905</v>
      </c>
      <c r="B3258" s="216" t="s">
        <v>937</v>
      </c>
      <c r="C3258" s="217">
        <v>581</v>
      </c>
      <c r="D3258" s="249" t="s">
        <v>25</v>
      </c>
      <c r="E3258" s="364">
        <v>3233</v>
      </c>
      <c r="F3258" s="232" t="s">
        <v>119</v>
      </c>
      <c r="G3258" s="366"/>
      <c r="H3258" s="222">
        <v>60000</v>
      </c>
      <c r="I3258" s="222"/>
      <c r="J3258" s="222"/>
      <c r="K3258" s="222">
        <f t="shared" si="339"/>
        <v>60000</v>
      </c>
    </row>
    <row r="3259" spans="1:11" x14ac:dyDescent="0.2">
      <c r="A3259" s="251" t="s">
        <v>905</v>
      </c>
      <c r="B3259" s="216" t="s">
        <v>937</v>
      </c>
      <c r="C3259" s="217">
        <v>581</v>
      </c>
      <c r="D3259" s="249" t="s">
        <v>25</v>
      </c>
      <c r="E3259" s="364">
        <v>3234</v>
      </c>
      <c r="F3259" s="232" t="s">
        <v>120</v>
      </c>
      <c r="G3259" s="366"/>
      <c r="H3259" s="222">
        <v>60000</v>
      </c>
      <c r="I3259" s="222"/>
      <c r="J3259" s="222"/>
      <c r="K3259" s="222">
        <f t="shared" si="339"/>
        <v>60000</v>
      </c>
    </row>
    <row r="3260" spans="1:11" x14ac:dyDescent="0.2">
      <c r="A3260" s="251" t="s">
        <v>905</v>
      </c>
      <c r="B3260" s="216" t="s">
        <v>937</v>
      </c>
      <c r="C3260" s="217">
        <v>581</v>
      </c>
      <c r="D3260" s="249" t="s">
        <v>25</v>
      </c>
      <c r="E3260" s="364">
        <v>3237</v>
      </c>
      <c r="F3260" s="232" t="s">
        <v>36</v>
      </c>
      <c r="G3260" s="366"/>
      <c r="H3260" s="222">
        <v>50000</v>
      </c>
      <c r="I3260" s="222"/>
      <c r="J3260" s="222"/>
      <c r="K3260" s="222">
        <f t="shared" si="339"/>
        <v>50000</v>
      </c>
    </row>
    <row r="3261" spans="1:11" x14ac:dyDescent="0.2">
      <c r="A3261" s="251" t="s">
        <v>905</v>
      </c>
      <c r="B3261" s="216" t="s">
        <v>937</v>
      </c>
      <c r="C3261" s="217">
        <v>581</v>
      </c>
      <c r="D3261" s="249" t="s">
        <v>25</v>
      </c>
      <c r="E3261" s="364">
        <v>3239</v>
      </c>
      <c r="F3261" s="232" t="s">
        <v>766</v>
      </c>
      <c r="G3261" s="366"/>
      <c r="H3261" s="222">
        <v>380000</v>
      </c>
      <c r="I3261" s="222"/>
      <c r="J3261" s="222"/>
      <c r="K3261" s="222">
        <f t="shared" si="339"/>
        <v>380000</v>
      </c>
    </row>
    <row r="3262" spans="1:11" x14ac:dyDescent="0.2">
      <c r="A3262" s="251" t="s">
        <v>905</v>
      </c>
      <c r="B3262" s="247" t="s">
        <v>937</v>
      </c>
      <c r="C3262" s="237">
        <v>581</v>
      </c>
      <c r="D3262" s="238"/>
      <c r="E3262" s="203">
        <v>329</v>
      </c>
      <c r="F3262" s="231"/>
      <c r="G3262" s="365"/>
      <c r="H3262" s="242">
        <f>SUM(H3263)</f>
        <v>1000</v>
      </c>
      <c r="I3262" s="242">
        <f>SUM(I3263)</f>
        <v>0</v>
      </c>
      <c r="J3262" s="242">
        <f>SUM(J3263)</f>
        <v>0</v>
      </c>
      <c r="K3262" s="242">
        <f t="shared" si="339"/>
        <v>1000</v>
      </c>
    </row>
    <row r="3263" spans="1:11" x14ac:dyDescent="0.2">
      <c r="A3263" s="251" t="s">
        <v>905</v>
      </c>
      <c r="B3263" s="216" t="s">
        <v>937</v>
      </c>
      <c r="C3263" s="217">
        <v>581</v>
      </c>
      <c r="D3263" s="249" t="s">
        <v>25</v>
      </c>
      <c r="E3263" s="364">
        <v>3293</v>
      </c>
      <c r="F3263" s="232" t="s">
        <v>124</v>
      </c>
      <c r="G3263" s="366"/>
      <c r="H3263" s="222">
        <v>1000</v>
      </c>
      <c r="I3263" s="222"/>
      <c r="J3263" s="222"/>
      <c r="K3263" s="222">
        <f t="shared" si="339"/>
        <v>1000</v>
      </c>
    </row>
    <row r="3264" spans="1:11" x14ac:dyDescent="0.2">
      <c r="A3264" s="331" t="s">
        <v>905</v>
      </c>
      <c r="B3264" s="329" t="s">
        <v>937</v>
      </c>
      <c r="C3264" s="282">
        <v>581</v>
      </c>
      <c r="D3264" s="329"/>
      <c r="E3264" s="283">
        <v>42</v>
      </c>
      <c r="F3264" s="284"/>
      <c r="G3264" s="284"/>
      <c r="H3264" s="314">
        <f>H3265+H3267</f>
        <v>4239000</v>
      </c>
      <c r="I3264" s="314">
        <f>I3265+I3267</f>
        <v>0</v>
      </c>
      <c r="J3264" s="314">
        <f>J3265+J3267</f>
        <v>0</v>
      </c>
      <c r="K3264" s="314">
        <f t="shared" si="339"/>
        <v>4239000</v>
      </c>
    </row>
    <row r="3265" spans="1:11" x14ac:dyDescent="0.2">
      <c r="A3265" s="321" t="s">
        <v>905</v>
      </c>
      <c r="B3265" s="325" t="s">
        <v>937</v>
      </c>
      <c r="C3265" s="326">
        <v>581</v>
      </c>
      <c r="D3265" s="321"/>
      <c r="E3265" s="187">
        <v>421</v>
      </c>
      <c r="F3265" s="230"/>
      <c r="G3265" s="327"/>
      <c r="H3265" s="200">
        <f>SUM(H3266)</f>
        <v>3729000</v>
      </c>
      <c r="I3265" s="200">
        <f>SUM(I3266)</f>
        <v>0</v>
      </c>
      <c r="J3265" s="200">
        <f>SUM(J3266)</f>
        <v>0</v>
      </c>
      <c r="K3265" s="200">
        <f t="shared" si="339"/>
        <v>3729000</v>
      </c>
    </row>
    <row r="3266" spans="1:11" x14ac:dyDescent="0.2">
      <c r="A3266" s="251" t="s">
        <v>905</v>
      </c>
      <c r="B3266" s="216" t="s">
        <v>937</v>
      </c>
      <c r="C3266" s="217">
        <v>581</v>
      </c>
      <c r="D3266" s="249" t="s">
        <v>25</v>
      </c>
      <c r="E3266" s="364">
        <v>4214</v>
      </c>
      <c r="F3266" s="232" t="s">
        <v>154</v>
      </c>
      <c r="G3266" s="366"/>
      <c r="H3266" s="222">
        <v>3729000</v>
      </c>
      <c r="I3266" s="222"/>
      <c r="J3266" s="222"/>
      <c r="K3266" s="222">
        <f t="shared" si="339"/>
        <v>3729000</v>
      </c>
    </row>
    <row r="3267" spans="1:11" x14ac:dyDescent="0.2">
      <c r="A3267" s="251" t="s">
        <v>905</v>
      </c>
      <c r="B3267" s="325" t="s">
        <v>937</v>
      </c>
      <c r="C3267" s="326">
        <v>581</v>
      </c>
      <c r="D3267" s="321"/>
      <c r="E3267" s="187">
        <v>422</v>
      </c>
      <c r="F3267" s="230"/>
      <c r="G3267" s="327"/>
      <c r="H3267" s="200">
        <f>SUM(H3268:H3269)</f>
        <v>510000</v>
      </c>
      <c r="I3267" s="200">
        <f>SUM(I3268:I3269)</f>
        <v>0</v>
      </c>
      <c r="J3267" s="200">
        <f>SUM(J3268:J3269)</f>
        <v>0</v>
      </c>
      <c r="K3267" s="200">
        <f t="shared" si="339"/>
        <v>510000</v>
      </c>
    </row>
    <row r="3268" spans="1:11" x14ac:dyDescent="0.2">
      <c r="A3268" s="251" t="s">
        <v>905</v>
      </c>
      <c r="B3268" s="216" t="s">
        <v>937</v>
      </c>
      <c r="C3268" s="217">
        <v>581</v>
      </c>
      <c r="D3268" s="249" t="s">
        <v>25</v>
      </c>
      <c r="E3268" s="364">
        <v>4223</v>
      </c>
      <c r="F3268" s="232" t="s">
        <v>131</v>
      </c>
      <c r="G3268" s="366"/>
      <c r="H3268" s="222">
        <v>10000</v>
      </c>
      <c r="I3268" s="222"/>
      <c r="J3268" s="222"/>
      <c r="K3268" s="222">
        <f t="shared" si="339"/>
        <v>10000</v>
      </c>
    </row>
    <row r="3269" spans="1:11" x14ac:dyDescent="0.2">
      <c r="A3269" s="251" t="s">
        <v>905</v>
      </c>
      <c r="B3269" s="216" t="s">
        <v>937</v>
      </c>
      <c r="C3269" s="217">
        <v>581</v>
      </c>
      <c r="D3269" s="249" t="s">
        <v>25</v>
      </c>
      <c r="E3269" s="364">
        <v>4227</v>
      </c>
      <c r="F3269" s="232" t="s">
        <v>132</v>
      </c>
      <c r="G3269" s="366"/>
      <c r="H3269" s="222">
        <v>500000</v>
      </c>
      <c r="I3269" s="222"/>
      <c r="J3269" s="222"/>
      <c r="K3269" s="222">
        <f t="shared" si="339"/>
        <v>500000</v>
      </c>
    </row>
    <row r="3270" spans="1:11" ht="56.25" x14ac:dyDescent="0.2">
      <c r="A3270" s="354" t="s">
        <v>905</v>
      </c>
      <c r="B3270" s="293" t="s">
        <v>943</v>
      </c>
      <c r="C3270" s="293"/>
      <c r="D3270" s="293"/>
      <c r="E3270" s="294"/>
      <c r="F3270" s="296" t="s">
        <v>944</v>
      </c>
      <c r="G3270" s="297" t="s">
        <v>803</v>
      </c>
      <c r="H3270" s="298">
        <f>H3271+H3277</f>
        <v>30000</v>
      </c>
      <c r="I3270" s="298">
        <f t="shared" ref="I3270:J3270" si="347">I3271+I3277</f>
        <v>0</v>
      </c>
      <c r="J3270" s="298">
        <f t="shared" si="347"/>
        <v>0</v>
      </c>
      <c r="K3270" s="298">
        <f t="shared" si="339"/>
        <v>30000</v>
      </c>
    </row>
    <row r="3271" spans="1:11" x14ac:dyDescent="0.2">
      <c r="A3271" s="251" t="s">
        <v>905</v>
      </c>
      <c r="B3271" s="329" t="s">
        <v>943</v>
      </c>
      <c r="C3271" s="282">
        <v>12</v>
      </c>
      <c r="D3271" s="329"/>
      <c r="E3271" s="283">
        <v>32</v>
      </c>
      <c r="F3271" s="284"/>
      <c r="G3271" s="284"/>
      <c r="H3271" s="314">
        <f>H3272+H3275</f>
        <v>4500</v>
      </c>
      <c r="I3271" s="314">
        <f>I3272+I3275</f>
        <v>0</v>
      </c>
      <c r="J3271" s="314">
        <f>J3272+J3275</f>
        <v>0</v>
      </c>
      <c r="K3271" s="314">
        <f t="shared" si="339"/>
        <v>4500</v>
      </c>
    </row>
    <row r="3272" spans="1:11" x14ac:dyDescent="0.2">
      <c r="A3272" s="251" t="s">
        <v>905</v>
      </c>
      <c r="B3272" s="325" t="s">
        <v>943</v>
      </c>
      <c r="C3272" s="326">
        <v>12</v>
      </c>
      <c r="D3272" s="321"/>
      <c r="E3272" s="187">
        <v>323</v>
      </c>
      <c r="F3272" s="230"/>
      <c r="G3272" s="327"/>
      <c r="H3272" s="200">
        <f>SUM(H3273:H3274)</f>
        <v>3000</v>
      </c>
      <c r="I3272" s="200">
        <f>SUM(I3273:I3274)</f>
        <v>0</v>
      </c>
      <c r="J3272" s="200">
        <f>SUM(J3273:J3274)</f>
        <v>0</v>
      </c>
      <c r="K3272" s="200">
        <f t="shared" si="339"/>
        <v>3000</v>
      </c>
    </row>
    <row r="3273" spans="1:11" x14ac:dyDescent="0.2">
      <c r="A3273" s="251" t="s">
        <v>905</v>
      </c>
      <c r="B3273" s="216" t="s">
        <v>943</v>
      </c>
      <c r="C3273" s="217">
        <v>12</v>
      </c>
      <c r="D3273" s="249" t="s">
        <v>25</v>
      </c>
      <c r="E3273" s="364">
        <v>3233</v>
      </c>
      <c r="F3273" s="232" t="s">
        <v>119</v>
      </c>
      <c r="G3273" s="366"/>
      <c r="H3273" s="222">
        <v>1500</v>
      </c>
      <c r="I3273" s="222"/>
      <c r="J3273" s="222"/>
      <c r="K3273" s="222">
        <f t="shared" si="339"/>
        <v>1500</v>
      </c>
    </row>
    <row r="3274" spans="1:11" x14ac:dyDescent="0.2">
      <c r="A3274" s="251" t="s">
        <v>905</v>
      </c>
      <c r="B3274" s="216" t="s">
        <v>943</v>
      </c>
      <c r="C3274" s="217">
        <v>12</v>
      </c>
      <c r="D3274" s="249" t="s">
        <v>25</v>
      </c>
      <c r="E3274" s="364">
        <v>3237</v>
      </c>
      <c r="F3274" s="232" t="s">
        <v>36</v>
      </c>
      <c r="G3274" s="366"/>
      <c r="H3274" s="222">
        <v>1500</v>
      </c>
      <c r="I3274" s="222"/>
      <c r="J3274" s="222"/>
      <c r="K3274" s="222">
        <f t="shared" si="339"/>
        <v>1500</v>
      </c>
    </row>
    <row r="3275" spans="1:11" x14ac:dyDescent="0.2">
      <c r="A3275" s="251" t="s">
        <v>905</v>
      </c>
      <c r="B3275" s="325" t="s">
        <v>943</v>
      </c>
      <c r="C3275" s="326">
        <v>12</v>
      </c>
      <c r="D3275" s="321"/>
      <c r="E3275" s="187">
        <v>329</v>
      </c>
      <c r="F3275" s="230"/>
      <c r="G3275" s="327"/>
      <c r="H3275" s="200">
        <f>H3276</f>
        <v>1500</v>
      </c>
      <c r="I3275" s="200">
        <f>I3276</f>
        <v>0</v>
      </c>
      <c r="J3275" s="200">
        <f>J3276</f>
        <v>0</v>
      </c>
      <c r="K3275" s="200">
        <f t="shared" ref="K3275:K3338" si="348">H3275-I3275+J3275</f>
        <v>1500</v>
      </c>
    </row>
    <row r="3276" spans="1:11" x14ac:dyDescent="0.2">
      <c r="A3276" s="251" t="s">
        <v>905</v>
      </c>
      <c r="B3276" s="216" t="s">
        <v>943</v>
      </c>
      <c r="C3276" s="217">
        <v>12</v>
      </c>
      <c r="D3276" s="249" t="s">
        <v>25</v>
      </c>
      <c r="E3276" s="364">
        <v>3293</v>
      </c>
      <c r="F3276" s="232" t="s">
        <v>124</v>
      </c>
      <c r="G3276" s="366"/>
      <c r="H3276" s="222">
        <v>1500</v>
      </c>
      <c r="I3276" s="222"/>
      <c r="J3276" s="222"/>
      <c r="K3276" s="222">
        <f t="shared" si="348"/>
        <v>1500</v>
      </c>
    </row>
    <row r="3277" spans="1:11" x14ac:dyDescent="0.2">
      <c r="A3277" s="329" t="s">
        <v>905</v>
      </c>
      <c r="B3277" s="329" t="s">
        <v>943</v>
      </c>
      <c r="C3277" s="282">
        <v>562</v>
      </c>
      <c r="D3277" s="329"/>
      <c r="E3277" s="283">
        <v>32</v>
      </c>
      <c r="F3277" s="284"/>
      <c r="G3277" s="284"/>
      <c r="H3277" s="314">
        <f>H3278+H3281</f>
        <v>25500</v>
      </c>
      <c r="I3277" s="314">
        <f>I3278+I3281</f>
        <v>0</v>
      </c>
      <c r="J3277" s="314">
        <f>J3278+J3281</f>
        <v>0</v>
      </c>
      <c r="K3277" s="314">
        <f t="shared" si="348"/>
        <v>25500</v>
      </c>
    </row>
    <row r="3278" spans="1:11" x14ac:dyDescent="0.2">
      <c r="A3278" s="251" t="s">
        <v>905</v>
      </c>
      <c r="B3278" s="325" t="s">
        <v>943</v>
      </c>
      <c r="C3278" s="326">
        <v>562</v>
      </c>
      <c r="D3278" s="321"/>
      <c r="E3278" s="187">
        <v>323</v>
      </c>
      <c r="F3278" s="230"/>
      <c r="G3278" s="327"/>
      <c r="H3278" s="200">
        <f>SUM(H3279:H3280)</f>
        <v>17000</v>
      </c>
      <c r="I3278" s="200">
        <f>SUM(I3279:I3280)</f>
        <v>0</v>
      </c>
      <c r="J3278" s="200">
        <f>SUM(J3279:J3280)</f>
        <v>0</v>
      </c>
      <c r="K3278" s="200">
        <f t="shared" si="348"/>
        <v>17000</v>
      </c>
    </row>
    <row r="3279" spans="1:11" ht="15" x14ac:dyDescent="0.2">
      <c r="A3279" s="373" t="s">
        <v>905</v>
      </c>
      <c r="B3279" s="216" t="s">
        <v>943</v>
      </c>
      <c r="C3279" s="217">
        <v>562</v>
      </c>
      <c r="D3279" s="249" t="s">
        <v>25</v>
      </c>
      <c r="E3279" s="364">
        <v>3233</v>
      </c>
      <c r="F3279" s="232" t="s">
        <v>119</v>
      </c>
      <c r="G3279" s="366"/>
      <c r="H3279" s="222">
        <v>8500</v>
      </c>
      <c r="I3279" s="222"/>
      <c r="J3279" s="222"/>
      <c r="K3279" s="222">
        <f t="shared" si="348"/>
        <v>8500</v>
      </c>
    </row>
    <row r="3280" spans="1:11" ht="15" x14ac:dyDescent="0.2">
      <c r="A3280" s="373" t="s">
        <v>905</v>
      </c>
      <c r="B3280" s="216" t="s">
        <v>943</v>
      </c>
      <c r="C3280" s="217">
        <v>562</v>
      </c>
      <c r="D3280" s="249" t="s">
        <v>25</v>
      </c>
      <c r="E3280" s="364">
        <v>3237</v>
      </c>
      <c r="F3280" s="232" t="s">
        <v>36</v>
      </c>
      <c r="G3280" s="366"/>
      <c r="H3280" s="222">
        <v>8500</v>
      </c>
      <c r="I3280" s="222"/>
      <c r="J3280" s="222"/>
      <c r="K3280" s="222">
        <f t="shared" si="348"/>
        <v>8500</v>
      </c>
    </row>
    <row r="3281" spans="1:11" x14ac:dyDescent="0.2">
      <c r="A3281" s="251" t="s">
        <v>905</v>
      </c>
      <c r="B3281" s="325" t="s">
        <v>943</v>
      </c>
      <c r="C3281" s="326">
        <v>562</v>
      </c>
      <c r="D3281" s="321"/>
      <c r="E3281" s="187">
        <v>329</v>
      </c>
      <c r="F3281" s="230"/>
      <c r="G3281" s="327"/>
      <c r="H3281" s="200">
        <f>H3282</f>
        <v>8500</v>
      </c>
      <c r="I3281" s="200">
        <f>I3282</f>
        <v>0</v>
      </c>
      <c r="J3281" s="200">
        <f>J3282</f>
        <v>0</v>
      </c>
      <c r="K3281" s="200">
        <f t="shared" si="348"/>
        <v>8500</v>
      </c>
    </row>
    <row r="3282" spans="1:11" ht="15" x14ac:dyDescent="0.2">
      <c r="A3282" s="373" t="s">
        <v>905</v>
      </c>
      <c r="B3282" s="216" t="s">
        <v>943</v>
      </c>
      <c r="C3282" s="217">
        <v>562</v>
      </c>
      <c r="D3282" s="249" t="s">
        <v>25</v>
      </c>
      <c r="E3282" s="364">
        <v>3293</v>
      </c>
      <c r="F3282" s="232" t="s">
        <v>124</v>
      </c>
      <c r="G3282" s="366"/>
      <c r="H3282" s="222">
        <v>8500</v>
      </c>
      <c r="I3282" s="222"/>
      <c r="J3282" s="222"/>
      <c r="K3282" s="222">
        <f t="shared" si="348"/>
        <v>8500</v>
      </c>
    </row>
    <row r="3283" spans="1:11" x14ac:dyDescent="0.2">
      <c r="A3283" s="362" t="s">
        <v>906</v>
      </c>
      <c r="B3283" s="416" t="s">
        <v>746</v>
      </c>
      <c r="C3283" s="417"/>
      <c r="D3283" s="417"/>
      <c r="E3283" s="418"/>
      <c r="F3283" s="233" t="s">
        <v>734</v>
      </c>
      <c r="G3283" s="180"/>
      <c r="H3283" s="151">
        <f>H3284+H3345+H3375+H3379+H3406+H3437</f>
        <v>39856100</v>
      </c>
      <c r="I3283" s="151">
        <f>I3284+I3345+I3375+I3379+I3406+I3437</f>
        <v>200000</v>
      </c>
      <c r="J3283" s="151">
        <f>J3284+J3345+J3375+J3379+J3406+J3437</f>
        <v>2128667</v>
      </c>
      <c r="K3283" s="151">
        <f t="shared" si="348"/>
        <v>41784767</v>
      </c>
    </row>
    <row r="3284" spans="1:11" ht="67.5" x14ac:dyDescent="0.2">
      <c r="A3284" s="354" t="s">
        <v>906</v>
      </c>
      <c r="B3284" s="293" t="s">
        <v>820</v>
      </c>
      <c r="C3284" s="293"/>
      <c r="D3284" s="293"/>
      <c r="E3284" s="294"/>
      <c r="F3284" s="296" t="s">
        <v>85</v>
      </c>
      <c r="G3284" s="297" t="s">
        <v>683</v>
      </c>
      <c r="H3284" s="298">
        <f>H3285+H3288+H3297+H3329+H3335+H3340</f>
        <v>18075000</v>
      </c>
      <c r="I3284" s="298">
        <f>I3285+I3288+I3297+I3329+I3335+I3340</f>
        <v>200000</v>
      </c>
      <c r="J3284" s="298">
        <f>J3285+J3288+J3297+J3329+J3335+J3340</f>
        <v>1850000</v>
      </c>
      <c r="K3284" s="298">
        <f t="shared" si="348"/>
        <v>19725000</v>
      </c>
    </row>
    <row r="3285" spans="1:11" x14ac:dyDescent="0.2">
      <c r="A3285" s="331" t="s">
        <v>906</v>
      </c>
      <c r="B3285" s="329" t="s">
        <v>820</v>
      </c>
      <c r="C3285" s="282">
        <v>31</v>
      </c>
      <c r="D3285" s="329"/>
      <c r="E3285" s="283">
        <v>32</v>
      </c>
      <c r="F3285" s="284"/>
      <c r="G3285" s="284"/>
      <c r="H3285" s="314">
        <f t="shared" ref="H3285:J3286" si="349">H3286</f>
        <v>1500000</v>
      </c>
      <c r="I3285" s="314">
        <f t="shared" si="349"/>
        <v>0</v>
      </c>
      <c r="J3285" s="314">
        <f t="shared" si="349"/>
        <v>0</v>
      </c>
      <c r="K3285" s="314">
        <f t="shared" si="348"/>
        <v>1500000</v>
      </c>
    </row>
    <row r="3286" spans="1:11" x14ac:dyDescent="0.2">
      <c r="A3286" s="321" t="s">
        <v>906</v>
      </c>
      <c r="B3286" s="325" t="s">
        <v>820</v>
      </c>
      <c r="C3286" s="326">
        <v>31</v>
      </c>
      <c r="D3286" s="321"/>
      <c r="E3286" s="187">
        <v>323</v>
      </c>
      <c r="F3286" s="230"/>
      <c r="G3286" s="327"/>
      <c r="H3286" s="200">
        <f t="shared" si="349"/>
        <v>1500000</v>
      </c>
      <c r="I3286" s="200">
        <f t="shared" si="349"/>
        <v>0</v>
      </c>
      <c r="J3286" s="200">
        <f t="shared" si="349"/>
        <v>0</v>
      </c>
      <c r="K3286" s="200">
        <f t="shared" si="348"/>
        <v>1500000</v>
      </c>
    </row>
    <row r="3287" spans="1:11" ht="15" x14ac:dyDescent="0.2">
      <c r="A3287" s="215" t="s">
        <v>906</v>
      </c>
      <c r="B3287" s="213" t="s">
        <v>820</v>
      </c>
      <c r="C3287" s="214">
        <v>31</v>
      </c>
      <c r="D3287" s="215" t="s">
        <v>25</v>
      </c>
      <c r="E3287" s="188">
        <v>3234</v>
      </c>
      <c r="F3287" s="228" t="s">
        <v>120</v>
      </c>
      <c r="H3287" s="330">
        <v>1500000</v>
      </c>
      <c r="I3287" s="330"/>
      <c r="J3287" s="330"/>
      <c r="K3287" s="330">
        <f t="shared" si="348"/>
        <v>1500000</v>
      </c>
    </row>
    <row r="3288" spans="1:11" x14ac:dyDescent="0.2">
      <c r="A3288" s="331" t="s">
        <v>906</v>
      </c>
      <c r="B3288" s="329" t="s">
        <v>820</v>
      </c>
      <c r="C3288" s="282">
        <v>43</v>
      </c>
      <c r="D3288" s="329"/>
      <c r="E3288" s="283">
        <v>31</v>
      </c>
      <c r="F3288" s="284"/>
      <c r="G3288" s="284"/>
      <c r="H3288" s="314">
        <f>H3289+H3293+H3295</f>
        <v>6701000</v>
      </c>
      <c r="I3288" s="314">
        <f>I3289+I3293+I3295</f>
        <v>0</v>
      </c>
      <c r="J3288" s="314">
        <f>J3289+J3293+J3295</f>
        <v>0</v>
      </c>
      <c r="K3288" s="314">
        <f t="shared" si="348"/>
        <v>6701000</v>
      </c>
    </row>
    <row r="3289" spans="1:11" x14ac:dyDescent="0.2">
      <c r="A3289" s="321" t="s">
        <v>906</v>
      </c>
      <c r="B3289" s="325" t="s">
        <v>820</v>
      </c>
      <c r="C3289" s="326">
        <v>43</v>
      </c>
      <c r="D3289" s="321"/>
      <c r="E3289" s="187">
        <v>311</v>
      </c>
      <c r="F3289" s="230"/>
      <c r="G3289" s="327"/>
      <c r="H3289" s="200">
        <f>H3290+H3291+H3292</f>
        <v>5490000</v>
      </c>
      <c r="I3289" s="200">
        <f>I3290+I3291+I3292</f>
        <v>0</v>
      </c>
      <c r="J3289" s="200">
        <f>J3290+J3291+J3292</f>
        <v>0</v>
      </c>
      <c r="K3289" s="200">
        <f t="shared" si="348"/>
        <v>5490000</v>
      </c>
    </row>
    <row r="3290" spans="1:11" ht="15" x14ac:dyDescent="0.2">
      <c r="A3290" s="215" t="s">
        <v>906</v>
      </c>
      <c r="B3290" s="213" t="s">
        <v>820</v>
      </c>
      <c r="C3290" s="214">
        <v>43</v>
      </c>
      <c r="D3290" s="215" t="s">
        <v>25</v>
      </c>
      <c r="E3290" s="188">
        <v>3111</v>
      </c>
      <c r="F3290" s="228" t="s">
        <v>19</v>
      </c>
      <c r="H3290" s="330">
        <v>5460000</v>
      </c>
      <c r="I3290" s="330"/>
      <c r="J3290" s="330"/>
      <c r="K3290" s="330">
        <f t="shared" si="348"/>
        <v>5460000</v>
      </c>
    </row>
    <row r="3291" spans="1:11" ht="15" x14ac:dyDescent="0.2">
      <c r="A3291" s="215" t="s">
        <v>906</v>
      </c>
      <c r="B3291" s="213" t="s">
        <v>820</v>
      </c>
      <c r="C3291" s="214">
        <v>43</v>
      </c>
      <c r="D3291" s="215" t="s">
        <v>25</v>
      </c>
      <c r="E3291" s="188">
        <v>3112</v>
      </c>
      <c r="F3291" s="228" t="s">
        <v>638</v>
      </c>
      <c r="H3291" s="330">
        <v>15000</v>
      </c>
      <c r="I3291" s="330"/>
      <c r="J3291" s="330"/>
      <c r="K3291" s="330">
        <f t="shared" si="348"/>
        <v>15000</v>
      </c>
    </row>
    <row r="3292" spans="1:11" ht="15" x14ac:dyDescent="0.2">
      <c r="A3292" s="215" t="s">
        <v>906</v>
      </c>
      <c r="B3292" s="213" t="s">
        <v>820</v>
      </c>
      <c r="C3292" s="214">
        <v>43</v>
      </c>
      <c r="D3292" s="215" t="s">
        <v>25</v>
      </c>
      <c r="E3292" s="188">
        <v>3113</v>
      </c>
      <c r="F3292" s="228" t="s">
        <v>20</v>
      </c>
      <c r="H3292" s="330">
        <v>15000</v>
      </c>
      <c r="I3292" s="330"/>
      <c r="J3292" s="330"/>
      <c r="K3292" s="330">
        <f t="shared" si="348"/>
        <v>15000</v>
      </c>
    </row>
    <row r="3293" spans="1:11" x14ac:dyDescent="0.2">
      <c r="A3293" s="321" t="s">
        <v>906</v>
      </c>
      <c r="B3293" s="325" t="s">
        <v>820</v>
      </c>
      <c r="C3293" s="326">
        <v>43</v>
      </c>
      <c r="D3293" s="321"/>
      <c r="E3293" s="187">
        <v>312</v>
      </c>
      <c r="F3293" s="230"/>
      <c r="G3293" s="327"/>
      <c r="H3293" s="200">
        <f t="shared" ref="H3293:J3295" si="350">H3294</f>
        <v>275000</v>
      </c>
      <c r="I3293" s="200">
        <f t="shared" si="350"/>
        <v>0</v>
      </c>
      <c r="J3293" s="200">
        <f t="shared" si="350"/>
        <v>0</v>
      </c>
      <c r="K3293" s="200">
        <f t="shared" si="348"/>
        <v>275000</v>
      </c>
    </row>
    <row r="3294" spans="1:11" ht="15" x14ac:dyDescent="0.2">
      <c r="A3294" s="215" t="s">
        <v>906</v>
      </c>
      <c r="B3294" s="213" t="s">
        <v>820</v>
      </c>
      <c r="C3294" s="214">
        <v>43</v>
      </c>
      <c r="D3294" s="215" t="s">
        <v>25</v>
      </c>
      <c r="E3294" s="188">
        <v>3121</v>
      </c>
      <c r="F3294" s="228" t="s">
        <v>138</v>
      </c>
      <c r="H3294" s="330">
        <v>275000</v>
      </c>
      <c r="I3294" s="330"/>
      <c r="J3294" s="330"/>
      <c r="K3294" s="330">
        <f t="shared" si="348"/>
        <v>275000</v>
      </c>
    </row>
    <row r="3295" spans="1:11" x14ac:dyDescent="0.2">
      <c r="A3295" s="321" t="s">
        <v>906</v>
      </c>
      <c r="B3295" s="325" t="s">
        <v>820</v>
      </c>
      <c r="C3295" s="326">
        <v>43</v>
      </c>
      <c r="D3295" s="321"/>
      <c r="E3295" s="187">
        <v>313</v>
      </c>
      <c r="F3295" s="230"/>
      <c r="G3295" s="327"/>
      <c r="H3295" s="200">
        <f t="shared" si="350"/>
        <v>936000</v>
      </c>
      <c r="I3295" s="200">
        <f t="shared" si="350"/>
        <v>0</v>
      </c>
      <c r="J3295" s="200">
        <f t="shared" si="350"/>
        <v>0</v>
      </c>
      <c r="K3295" s="200">
        <f t="shared" si="348"/>
        <v>936000</v>
      </c>
    </row>
    <row r="3296" spans="1:11" ht="15" x14ac:dyDescent="0.2">
      <c r="A3296" s="215" t="s">
        <v>906</v>
      </c>
      <c r="B3296" s="213" t="s">
        <v>820</v>
      </c>
      <c r="C3296" s="214">
        <v>43</v>
      </c>
      <c r="D3296" s="215" t="s">
        <v>25</v>
      </c>
      <c r="E3296" s="188">
        <v>3132</v>
      </c>
      <c r="F3296" s="228" t="s">
        <v>280</v>
      </c>
      <c r="H3296" s="330">
        <v>936000</v>
      </c>
      <c r="I3296" s="330"/>
      <c r="J3296" s="330"/>
      <c r="K3296" s="330">
        <f t="shared" si="348"/>
        <v>936000</v>
      </c>
    </row>
    <row r="3297" spans="1:11" x14ac:dyDescent="0.2">
      <c r="A3297" s="331" t="s">
        <v>906</v>
      </c>
      <c r="B3297" s="329" t="s">
        <v>820</v>
      </c>
      <c r="C3297" s="282">
        <v>43</v>
      </c>
      <c r="D3297" s="329"/>
      <c r="E3297" s="283">
        <v>32</v>
      </c>
      <c r="F3297" s="284"/>
      <c r="G3297" s="284"/>
      <c r="H3297" s="314">
        <f>H3298+H3303+H3309+H3319+H3321</f>
        <v>9138000</v>
      </c>
      <c r="I3297" s="314">
        <f>I3298+I3303+I3309+I3319+I3321</f>
        <v>200000</v>
      </c>
      <c r="J3297" s="314">
        <f>J3298+J3303+J3309+J3319+J3321</f>
        <v>1850000</v>
      </c>
      <c r="K3297" s="314">
        <f t="shared" si="348"/>
        <v>10788000</v>
      </c>
    </row>
    <row r="3298" spans="1:11" x14ac:dyDescent="0.2">
      <c r="A3298" s="321" t="s">
        <v>906</v>
      </c>
      <c r="B3298" s="325" t="s">
        <v>820</v>
      </c>
      <c r="C3298" s="326">
        <v>43</v>
      </c>
      <c r="D3298" s="321"/>
      <c r="E3298" s="187">
        <v>321</v>
      </c>
      <c r="F3298" s="230"/>
      <c r="G3298" s="327"/>
      <c r="H3298" s="200">
        <f>H3299+H3300+H3301+H3302</f>
        <v>305000</v>
      </c>
      <c r="I3298" s="200">
        <f>I3299+I3300+I3301+I3302</f>
        <v>0</v>
      </c>
      <c r="J3298" s="200">
        <f>J3299+J3300+J3301+J3302</f>
        <v>20000</v>
      </c>
      <c r="K3298" s="200">
        <f t="shared" si="348"/>
        <v>325000</v>
      </c>
    </row>
    <row r="3299" spans="1:11" ht="15" x14ac:dyDescent="0.2">
      <c r="A3299" s="215" t="s">
        <v>906</v>
      </c>
      <c r="B3299" s="213" t="s">
        <v>820</v>
      </c>
      <c r="C3299" s="214">
        <v>43</v>
      </c>
      <c r="D3299" s="215" t="s">
        <v>25</v>
      </c>
      <c r="E3299" s="188">
        <v>3211</v>
      </c>
      <c r="F3299" s="228" t="s">
        <v>110</v>
      </c>
      <c r="H3299" s="330">
        <v>100000</v>
      </c>
      <c r="I3299" s="330"/>
      <c r="J3299" s="330"/>
      <c r="K3299" s="330">
        <f t="shared" si="348"/>
        <v>100000</v>
      </c>
    </row>
    <row r="3300" spans="1:11" ht="30" x14ac:dyDescent="0.2">
      <c r="A3300" s="215" t="s">
        <v>906</v>
      </c>
      <c r="B3300" s="213" t="s">
        <v>820</v>
      </c>
      <c r="C3300" s="214">
        <v>43</v>
      </c>
      <c r="D3300" s="215" t="s">
        <v>25</v>
      </c>
      <c r="E3300" s="188">
        <v>3212</v>
      </c>
      <c r="F3300" s="228" t="s">
        <v>111</v>
      </c>
      <c r="H3300" s="330">
        <v>160000</v>
      </c>
      <c r="I3300" s="330"/>
      <c r="J3300" s="330">
        <v>20000</v>
      </c>
      <c r="K3300" s="330">
        <f t="shared" si="348"/>
        <v>180000</v>
      </c>
    </row>
    <row r="3301" spans="1:11" ht="15" x14ac:dyDescent="0.2">
      <c r="A3301" s="215" t="s">
        <v>906</v>
      </c>
      <c r="B3301" s="213" t="s">
        <v>820</v>
      </c>
      <c r="C3301" s="214">
        <v>43</v>
      </c>
      <c r="D3301" s="215" t="s">
        <v>25</v>
      </c>
      <c r="E3301" s="188">
        <v>3213</v>
      </c>
      <c r="F3301" s="228" t="s">
        <v>112</v>
      </c>
      <c r="H3301" s="330">
        <v>30000</v>
      </c>
      <c r="I3301" s="330"/>
      <c r="J3301" s="330"/>
      <c r="K3301" s="330">
        <f t="shared" si="348"/>
        <v>30000</v>
      </c>
    </row>
    <row r="3302" spans="1:11" ht="15" x14ac:dyDescent="0.2">
      <c r="A3302" s="215" t="s">
        <v>906</v>
      </c>
      <c r="B3302" s="213" t="s">
        <v>820</v>
      </c>
      <c r="C3302" s="214">
        <v>43</v>
      </c>
      <c r="D3302" s="215" t="s">
        <v>25</v>
      </c>
      <c r="E3302" s="188">
        <v>3214</v>
      </c>
      <c r="F3302" s="228" t="s">
        <v>234</v>
      </c>
      <c r="H3302" s="330">
        <v>15000</v>
      </c>
      <c r="I3302" s="330"/>
      <c r="J3302" s="330"/>
      <c r="K3302" s="330">
        <f t="shared" si="348"/>
        <v>15000</v>
      </c>
    </row>
    <row r="3303" spans="1:11" x14ac:dyDescent="0.2">
      <c r="A3303" s="321" t="s">
        <v>906</v>
      </c>
      <c r="B3303" s="325" t="s">
        <v>820</v>
      </c>
      <c r="C3303" s="326">
        <v>43</v>
      </c>
      <c r="D3303" s="321"/>
      <c r="E3303" s="187">
        <v>322</v>
      </c>
      <c r="F3303" s="230"/>
      <c r="G3303" s="327"/>
      <c r="H3303" s="200">
        <f>H3304+H3305+H3306+H3307+H3308</f>
        <v>1145000</v>
      </c>
      <c r="I3303" s="200">
        <f>I3304+I3305+I3306+I3307+I3308</f>
        <v>0</v>
      </c>
      <c r="J3303" s="200">
        <f>J3304+J3305+J3306+J3307+J3308</f>
        <v>550000</v>
      </c>
      <c r="K3303" s="200">
        <f t="shared" si="348"/>
        <v>1695000</v>
      </c>
    </row>
    <row r="3304" spans="1:11" ht="15" x14ac:dyDescent="0.2">
      <c r="A3304" s="215" t="s">
        <v>906</v>
      </c>
      <c r="B3304" s="213" t="s">
        <v>820</v>
      </c>
      <c r="C3304" s="214">
        <v>43</v>
      </c>
      <c r="D3304" s="215" t="s">
        <v>25</v>
      </c>
      <c r="E3304" s="188">
        <v>3221</v>
      </c>
      <c r="F3304" s="228" t="s">
        <v>146</v>
      </c>
      <c r="H3304" s="330">
        <v>180000</v>
      </c>
      <c r="I3304" s="330"/>
      <c r="J3304" s="330"/>
      <c r="K3304" s="330">
        <f t="shared" si="348"/>
        <v>180000</v>
      </c>
    </row>
    <row r="3305" spans="1:11" ht="15" x14ac:dyDescent="0.2">
      <c r="A3305" s="215" t="s">
        <v>906</v>
      </c>
      <c r="B3305" s="213" t="s">
        <v>820</v>
      </c>
      <c r="C3305" s="214">
        <v>43</v>
      </c>
      <c r="D3305" s="215" t="s">
        <v>25</v>
      </c>
      <c r="E3305" s="188">
        <v>3223</v>
      </c>
      <c r="F3305" s="228" t="s">
        <v>115</v>
      </c>
      <c r="H3305" s="330">
        <v>750000</v>
      </c>
      <c r="I3305" s="330"/>
      <c r="J3305" s="330">
        <v>550000</v>
      </c>
      <c r="K3305" s="330">
        <f t="shared" si="348"/>
        <v>1300000</v>
      </c>
    </row>
    <row r="3306" spans="1:11" ht="30" x14ac:dyDescent="0.2">
      <c r="A3306" s="215" t="s">
        <v>906</v>
      </c>
      <c r="B3306" s="213" t="s">
        <v>820</v>
      </c>
      <c r="C3306" s="214">
        <v>43</v>
      </c>
      <c r="D3306" s="215" t="s">
        <v>25</v>
      </c>
      <c r="E3306" s="188">
        <v>3224</v>
      </c>
      <c r="F3306" s="228" t="s">
        <v>144</v>
      </c>
      <c r="H3306" s="330">
        <v>15000</v>
      </c>
      <c r="I3306" s="330"/>
      <c r="J3306" s="330"/>
      <c r="K3306" s="330">
        <f t="shared" si="348"/>
        <v>15000</v>
      </c>
    </row>
    <row r="3307" spans="1:11" ht="15" x14ac:dyDescent="0.2">
      <c r="A3307" s="215" t="s">
        <v>906</v>
      </c>
      <c r="B3307" s="213" t="s">
        <v>820</v>
      </c>
      <c r="C3307" s="214">
        <v>43</v>
      </c>
      <c r="D3307" s="215" t="s">
        <v>25</v>
      </c>
      <c r="E3307" s="188">
        <v>3225</v>
      </c>
      <c r="F3307" s="228" t="s">
        <v>151</v>
      </c>
      <c r="H3307" s="330">
        <v>100000</v>
      </c>
      <c r="I3307" s="330"/>
      <c r="J3307" s="330"/>
      <c r="K3307" s="330">
        <f t="shared" si="348"/>
        <v>100000</v>
      </c>
    </row>
    <row r="3308" spans="1:11" ht="15" x14ac:dyDescent="0.2">
      <c r="A3308" s="215" t="s">
        <v>906</v>
      </c>
      <c r="B3308" s="213" t="s">
        <v>820</v>
      </c>
      <c r="C3308" s="214">
        <v>43</v>
      </c>
      <c r="D3308" s="215" t="s">
        <v>25</v>
      </c>
      <c r="E3308" s="188">
        <v>3227</v>
      </c>
      <c r="F3308" s="228" t="s">
        <v>235</v>
      </c>
      <c r="H3308" s="330">
        <v>100000</v>
      </c>
      <c r="I3308" s="330"/>
      <c r="J3308" s="330"/>
      <c r="K3308" s="330">
        <f t="shared" si="348"/>
        <v>100000</v>
      </c>
    </row>
    <row r="3309" spans="1:11" x14ac:dyDescent="0.2">
      <c r="A3309" s="321" t="s">
        <v>906</v>
      </c>
      <c r="B3309" s="325" t="s">
        <v>820</v>
      </c>
      <c r="C3309" s="326">
        <v>43</v>
      </c>
      <c r="D3309" s="321"/>
      <c r="E3309" s="187">
        <v>323</v>
      </c>
      <c r="F3309" s="230"/>
      <c r="G3309" s="327"/>
      <c r="H3309" s="200">
        <f>H3310+H3311+H3312+H3313+H3314+H3315+H3316+H3317+H3318</f>
        <v>6852000</v>
      </c>
      <c r="I3309" s="200">
        <f>I3310+I3311+I3312+I3313+I3314+I3315+I3316+I3317+I3318</f>
        <v>200000</v>
      </c>
      <c r="J3309" s="200">
        <f>J3310+J3311+J3312+J3313+J3314+J3315+J3316+J3317+J3318</f>
        <v>1280000</v>
      </c>
      <c r="K3309" s="200">
        <f t="shared" si="348"/>
        <v>7932000</v>
      </c>
    </row>
    <row r="3310" spans="1:11" ht="15" x14ac:dyDescent="0.2">
      <c r="A3310" s="215" t="s">
        <v>906</v>
      </c>
      <c r="B3310" s="213" t="s">
        <v>820</v>
      </c>
      <c r="C3310" s="214">
        <v>43</v>
      </c>
      <c r="D3310" s="215" t="s">
        <v>25</v>
      </c>
      <c r="E3310" s="188">
        <v>3231</v>
      </c>
      <c r="F3310" s="228" t="s">
        <v>117</v>
      </c>
      <c r="H3310" s="330">
        <v>250000</v>
      </c>
      <c r="I3310" s="330"/>
      <c r="J3310" s="330"/>
      <c r="K3310" s="330">
        <f t="shared" si="348"/>
        <v>250000</v>
      </c>
    </row>
    <row r="3311" spans="1:11" ht="15" x14ac:dyDescent="0.2">
      <c r="A3311" s="215" t="s">
        <v>906</v>
      </c>
      <c r="B3311" s="213" t="s">
        <v>820</v>
      </c>
      <c r="C3311" s="214">
        <v>43</v>
      </c>
      <c r="D3311" s="215" t="s">
        <v>25</v>
      </c>
      <c r="E3311" s="188">
        <v>3232</v>
      </c>
      <c r="F3311" s="228" t="s">
        <v>118</v>
      </c>
      <c r="H3311" s="330">
        <v>400000</v>
      </c>
      <c r="I3311" s="330">
        <v>200000</v>
      </c>
      <c r="J3311" s="330"/>
      <c r="K3311" s="330">
        <f t="shared" si="348"/>
        <v>200000</v>
      </c>
    </row>
    <row r="3312" spans="1:11" ht="15" x14ac:dyDescent="0.2">
      <c r="A3312" s="215" t="s">
        <v>906</v>
      </c>
      <c r="B3312" s="213" t="s">
        <v>820</v>
      </c>
      <c r="C3312" s="214">
        <v>43</v>
      </c>
      <c r="D3312" s="215" t="s">
        <v>25</v>
      </c>
      <c r="E3312" s="188">
        <v>3233</v>
      </c>
      <c r="F3312" s="228" t="s">
        <v>119</v>
      </c>
      <c r="H3312" s="330">
        <v>150000</v>
      </c>
      <c r="I3312" s="330"/>
      <c r="J3312" s="330"/>
      <c r="K3312" s="330">
        <f t="shared" si="348"/>
        <v>150000</v>
      </c>
    </row>
    <row r="3313" spans="1:11" ht="15" x14ac:dyDescent="0.2">
      <c r="A3313" s="215" t="s">
        <v>906</v>
      </c>
      <c r="B3313" s="213" t="s">
        <v>820</v>
      </c>
      <c r="C3313" s="214">
        <v>43</v>
      </c>
      <c r="D3313" s="215" t="s">
        <v>25</v>
      </c>
      <c r="E3313" s="188">
        <v>3234</v>
      </c>
      <c r="F3313" s="228" t="s">
        <v>120</v>
      </c>
      <c r="H3313" s="330">
        <v>1040000</v>
      </c>
      <c r="I3313" s="330"/>
      <c r="J3313" s="330">
        <v>560000</v>
      </c>
      <c r="K3313" s="330">
        <f t="shared" si="348"/>
        <v>1600000</v>
      </c>
    </row>
    <row r="3314" spans="1:11" ht="15" x14ac:dyDescent="0.2">
      <c r="A3314" s="215" t="s">
        <v>906</v>
      </c>
      <c r="B3314" s="213" t="s">
        <v>820</v>
      </c>
      <c r="C3314" s="214">
        <v>43</v>
      </c>
      <c r="D3314" s="215" t="s">
        <v>25</v>
      </c>
      <c r="E3314" s="188">
        <v>3235</v>
      </c>
      <c r="F3314" s="228" t="s">
        <v>42</v>
      </c>
      <c r="H3314" s="330">
        <v>300000</v>
      </c>
      <c r="I3314" s="330"/>
      <c r="J3314" s="330"/>
      <c r="K3314" s="330">
        <f t="shared" si="348"/>
        <v>300000</v>
      </c>
    </row>
    <row r="3315" spans="1:11" ht="15" x14ac:dyDescent="0.2">
      <c r="A3315" s="215" t="s">
        <v>906</v>
      </c>
      <c r="B3315" s="213" t="s">
        <v>820</v>
      </c>
      <c r="C3315" s="214">
        <v>43</v>
      </c>
      <c r="D3315" s="215" t="s">
        <v>25</v>
      </c>
      <c r="E3315" s="188">
        <v>3236</v>
      </c>
      <c r="F3315" s="228" t="s">
        <v>121</v>
      </c>
      <c r="H3315" s="330">
        <v>12000</v>
      </c>
      <c r="I3315" s="330"/>
      <c r="J3315" s="330">
        <v>20000</v>
      </c>
      <c r="K3315" s="330">
        <f t="shared" si="348"/>
        <v>32000</v>
      </c>
    </row>
    <row r="3316" spans="1:11" ht="15" x14ac:dyDescent="0.2">
      <c r="A3316" s="215" t="s">
        <v>906</v>
      </c>
      <c r="B3316" s="213" t="s">
        <v>820</v>
      </c>
      <c r="C3316" s="214">
        <v>43</v>
      </c>
      <c r="D3316" s="215" t="s">
        <v>25</v>
      </c>
      <c r="E3316" s="188">
        <v>3237</v>
      </c>
      <c r="F3316" s="228" t="s">
        <v>36</v>
      </c>
      <c r="H3316" s="330">
        <v>700000</v>
      </c>
      <c r="I3316" s="330"/>
      <c r="J3316" s="330"/>
      <c r="K3316" s="330">
        <f t="shared" si="348"/>
        <v>700000</v>
      </c>
    </row>
    <row r="3317" spans="1:11" ht="15" x14ac:dyDescent="0.2">
      <c r="A3317" s="215" t="s">
        <v>906</v>
      </c>
      <c r="B3317" s="213" t="s">
        <v>820</v>
      </c>
      <c r="C3317" s="214">
        <v>43</v>
      </c>
      <c r="D3317" s="215" t="s">
        <v>25</v>
      </c>
      <c r="E3317" s="188">
        <v>3238</v>
      </c>
      <c r="F3317" s="228" t="s">
        <v>122</v>
      </c>
      <c r="H3317" s="330">
        <v>300000</v>
      </c>
      <c r="I3317" s="330"/>
      <c r="J3317" s="330"/>
      <c r="K3317" s="330">
        <f t="shared" si="348"/>
        <v>300000</v>
      </c>
    </row>
    <row r="3318" spans="1:11" ht="15" x14ac:dyDescent="0.2">
      <c r="A3318" s="215" t="s">
        <v>906</v>
      </c>
      <c r="B3318" s="213" t="s">
        <v>820</v>
      </c>
      <c r="C3318" s="214">
        <v>43</v>
      </c>
      <c r="D3318" s="215" t="s">
        <v>25</v>
      </c>
      <c r="E3318" s="188">
        <v>3239</v>
      </c>
      <c r="F3318" s="228" t="s">
        <v>766</v>
      </c>
      <c r="H3318" s="330">
        <v>3700000</v>
      </c>
      <c r="I3318" s="330"/>
      <c r="J3318" s="330">
        <v>700000</v>
      </c>
      <c r="K3318" s="330">
        <f t="shared" si="348"/>
        <v>4400000</v>
      </c>
    </row>
    <row r="3319" spans="1:11" x14ac:dyDescent="0.2">
      <c r="A3319" s="321" t="s">
        <v>906</v>
      </c>
      <c r="B3319" s="325" t="s">
        <v>820</v>
      </c>
      <c r="C3319" s="326">
        <v>43</v>
      </c>
      <c r="D3319" s="321"/>
      <c r="E3319" s="187">
        <v>324</v>
      </c>
      <c r="F3319" s="230"/>
      <c r="G3319" s="327"/>
      <c r="H3319" s="200">
        <f>H3320</f>
        <v>1000</v>
      </c>
      <c r="I3319" s="200">
        <f>I3320</f>
        <v>0</v>
      </c>
      <c r="J3319" s="200">
        <f>J3320</f>
        <v>0</v>
      </c>
      <c r="K3319" s="200">
        <f t="shared" si="348"/>
        <v>1000</v>
      </c>
    </row>
    <row r="3320" spans="1:11" ht="30" x14ac:dyDescent="0.2">
      <c r="A3320" s="215" t="s">
        <v>906</v>
      </c>
      <c r="B3320" s="213" t="s">
        <v>820</v>
      </c>
      <c r="C3320" s="214">
        <v>43</v>
      </c>
      <c r="D3320" s="215" t="s">
        <v>25</v>
      </c>
      <c r="E3320" s="188">
        <v>3241</v>
      </c>
      <c r="F3320" s="228" t="s">
        <v>238</v>
      </c>
      <c r="H3320" s="330">
        <v>1000</v>
      </c>
      <c r="I3320" s="330"/>
      <c r="J3320" s="330"/>
      <c r="K3320" s="330">
        <f t="shared" si="348"/>
        <v>1000</v>
      </c>
    </row>
    <row r="3321" spans="1:11" x14ac:dyDescent="0.2">
      <c r="A3321" s="321" t="s">
        <v>906</v>
      </c>
      <c r="B3321" s="325" t="s">
        <v>820</v>
      </c>
      <c r="C3321" s="326">
        <v>43</v>
      </c>
      <c r="D3321" s="321"/>
      <c r="E3321" s="187">
        <v>329</v>
      </c>
      <c r="F3321" s="230"/>
      <c r="G3321" s="327"/>
      <c r="H3321" s="200">
        <f>H3322+H3323+H3324+H3325+H3326+H3327+H3328</f>
        <v>835000</v>
      </c>
      <c r="I3321" s="200">
        <f>I3322+I3323+I3324+I3325+I3326+I3327+I3328</f>
        <v>0</v>
      </c>
      <c r="J3321" s="200">
        <f>J3322+J3323+J3324+J3325+J3326+J3327+J3328</f>
        <v>0</v>
      </c>
      <c r="K3321" s="200">
        <f t="shared" si="348"/>
        <v>835000</v>
      </c>
    </row>
    <row r="3322" spans="1:11" ht="30" x14ac:dyDescent="0.2">
      <c r="A3322" s="215" t="s">
        <v>906</v>
      </c>
      <c r="B3322" s="213" t="s">
        <v>820</v>
      </c>
      <c r="C3322" s="214">
        <v>43</v>
      </c>
      <c r="D3322" s="215" t="s">
        <v>25</v>
      </c>
      <c r="E3322" s="188">
        <v>3291</v>
      </c>
      <c r="F3322" s="228" t="s">
        <v>152</v>
      </c>
      <c r="H3322" s="330">
        <v>250000</v>
      </c>
      <c r="I3322" s="330"/>
      <c r="J3322" s="330"/>
      <c r="K3322" s="330">
        <f t="shared" si="348"/>
        <v>250000</v>
      </c>
    </row>
    <row r="3323" spans="1:11" ht="15" x14ac:dyDescent="0.2">
      <c r="A3323" s="215" t="s">
        <v>906</v>
      </c>
      <c r="B3323" s="213" t="s">
        <v>820</v>
      </c>
      <c r="C3323" s="214">
        <v>43</v>
      </c>
      <c r="D3323" s="215" t="s">
        <v>25</v>
      </c>
      <c r="E3323" s="188">
        <v>3292</v>
      </c>
      <c r="F3323" s="228" t="s">
        <v>123</v>
      </c>
      <c r="H3323" s="330">
        <v>120000</v>
      </c>
      <c r="I3323" s="330"/>
      <c r="J3323" s="330"/>
      <c r="K3323" s="330">
        <f t="shared" si="348"/>
        <v>120000</v>
      </c>
    </row>
    <row r="3324" spans="1:11" ht="15" x14ac:dyDescent="0.2">
      <c r="A3324" s="215" t="s">
        <v>906</v>
      </c>
      <c r="B3324" s="213" t="s">
        <v>820</v>
      </c>
      <c r="C3324" s="214">
        <v>43</v>
      </c>
      <c r="D3324" s="215" t="s">
        <v>25</v>
      </c>
      <c r="E3324" s="188">
        <v>3293</v>
      </c>
      <c r="F3324" s="228" t="s">
        <v>124</v>
      </c>
      <c r="H3324" s="330">
        <v>120000</v>
      </c>
      <c r="I3324" s="330"/>
      <c r="J3324" s="330"/>
      <c r="K3324" s="330">
        <f t="shared" si="348"/>
        <v>120000</v>
      </c>
    </row>
    <row r="3325" spans="1:11" ht="15" x14ac:dyDescent="0.2">
      <c r="A3325" s="215" t="s">
        <v>906</v>
      </c>
      <c r="B3325" s="213" t="s">
        <v>820</v>
      </c>
      <c r="C3325" s="214">
        <v>43</v>
      </c>
      <c r="D3325" s="215" t="s">
        <v>25</v>
      </c>
      <c r="E3325" s="188">
        <v>3294</v>
      </c>
      <c r="F3325" s="228" t="s">
        <v>611</v>
      </c>
      <c r="H3325" s="330">
        <v>140000</v>
      </c>
      <c r="I3325" s="330"/>
      <c r="J3325" s="330"/>
      <c r="K3325" s="330">
        <f t="shared" si="348"/>
        <v>140000</v>
      </c>
    </row>
    <row r="3326" spans="1:11" ht="15" x14ac:dyDescent="0.2">
      <c r="A3326" s="215" t="s">
        <v>906</v>
      </c>
      <c r="B3326" s="213" t="s">
        <v>820</v>
      </c>
      <c r="C3326" s="214">
        <v>43</v>
      </c>
      <c r="D3326" s="215" t="s">
        <v>25</v>
      </c>
      <c r="E3326" s="188">
        <v>3295</v>
      </c>
      <c r="F3326" s="228" t="s">
        <v>237</v>
      </c>
      <c r="H3326" s="330">
        <v>85000</v>
      </c>
      <c r="I3326" s="330"/>
      <c r="J3326" s="330"/>
      <c r="K3326" s="330">
        <f t="shared" si="348"/>
        <v>85000</v>
      </c>
    </row>
    <row r="3327" spans="1:11" ht="15" x14ac:dyDescent="0.2">
      <c r="A3327" s="215" t="s">
        <v>906</v>
      </c>
      <c r="B3327" s="213" t="s">
        <v>820</v>
      </c>
      <c r="C3327" s="214">
        <v>43</v>
      </c>
      <c r="D3327" s="215" t="s">
        <v>25</v>
      </c>
      <c r="E3327" s="188">
        <v>3296</v>
      </c>
      <c r="F3327" s="228" t="s">
        <v>612</v>
      </c>
      <c r="H3327" s="330">
        <v>100000</v>
      </c>
      <c r="I3327" s="330"/>
      <c r="J3327" s="330"/>
      <c r="K3327" s="330">
        <f t="shared" si="348"/>
        <v>100000</v>
      </c>
    </row>
    <row r="3328" spans="1:11" ht="15" x14ac:dyDescent="0.2">
      <c r="A3328" s="215" t="s">
        <v>906</v>
      </c>
      <c r="B3328" s="213" t="s">
        <v>820</v>
      </c>
      <c r="C3328" s="214">
        <v>43</v>
      </c>
      <c r="D3328" s="215" t="s">
        <v>25</v>
      </c>
      <c r="E3328" s="188">
        <v>3299</v>
      </c>
      <c r="F3328" s="228" t="s">
        <v>125</v>
      </c>
      <c r="H3328" s="330">
        <v>20000</v>
      </c>
      <c r="I3328" s="330"/>
      <c r="J3328" s="330"/>
      <c r="K3328" s="330">
        <f t="shared" si="348"/>
        <v>20000</v>
      </c>
    </row>
    <row r="3329" spans="1:11" x14ac:dyDescent="0.2">
      <c r="A3329" s="331" t="s">
        <v>906</v>
      </c>
      <c r="B3329" s="329" t="s">
        <v>820</v>
      </c>
      <c r="C3329" s="282">
        <v>43</v>
      </c>
      <c r="D3329" s="329"/>
      <c r="E3329" s="283">
        <v>34</v>
      </c>
      <c r="F3329" s="284"/>
      <c r="G3329" s="284"/>
      <c r="H3329" s="314">
        <f>H3330</f>
        <v>185000</v>
      </c>
      <c r="I3329" s="314">
        <f>I3330</f>
        <v>0</v>
      </c>
      <c r="J3329" s="314">
        <f>J3330</f>
        <v>0</v>
      </c>
      <c r="K3329" s="314">
        <f t="shared" si="348"/>
        <v>185000</v>
      </c>
    </row>
    <row r="3330" spans="1:11" x14ac:dyDescent="0.2">
      <c r="A3330" s="321" t="s">
        <v>906</v>
      </c>
      <c r="B3330" s="325" t="s">
        <v>820</v>
      </c>
      <c r="C3330" s="326">
        <v>43</v>
      </c>
      <c r="D3330" s="321"/>
      <c r="E3330" s="187">
        <v>343</v>
      </c>
      <c r="F3330" s="230"/>
      <c r="G3330" s="327"/>
      <c r="H3330" s="200">
        <f>H3331+H3332+H3333+H3334</f>
        <v>185000</v>
      </c>
      <c r="I3330" s="200">
        <f>I3331+I3332+I3333+I3334</f>
        <v>0</v>
      </c>
      <c r="J3330" s="200">
        <f>J3331+J3332+J3333+J3334</f>
        <v>0</v>
      </c>
      <c r="K3330" s="200">
        <f t="shared" si="348"/>
        <v>185000</v>
      </c>
    </row>
    <row r="3331" spans="1:11" ht="15" x14ac:dyDescent="0.2">
      <c r="A3331" s="215" t="s">
        <v>906</v>
      </c>
      <c r="B3331" s="213" t="s">
        <v>820</v>
      </c>
      <c r="C3331" s="214">
        <v>43</v>
      </c>
      <c r="D3331" s="215" t="s">
        <v>25</v>
      </c>
      <c r="E3331" s="188">
        <v>3431</v>
      </c>
      <c r="F3331" s="228" t="s">
        <v>153</v>
      </c>
      <c r="H3331" s="330">
        <v>50000</v>
      </c>
      <c r="I3331" s="330"/>
      <c r="J3331" s="330"/>
      <c r="K3331" s="330">
        <f t="shared" si="348"/>
        <v>50000</v>
      </c>
    </row>
    <row r="3332" spans="1:11" ht="30" x14ac:dyDescent="0.2">
      <c r="A3332" s="215" t="s">
        <v>906</v>
      </c>
      <c r="B3332" s="213" t="s">
        <v>820</v>
      </c>
      <c r="C3332" s="214">
        <v>43</v>
      </c>
      <c r="D3332" s="215" t="s">
        <v>25</v>
      </c>
      <c r="E3332" s="188">
        <v>3432</v>
      </c>
      <c r="F3332" s="228" t="s">
        <v>639</v>
      </c>
      <c r="H3332" s="330">
        <v>100000</v>
      </c>
      <c r="I3332" s="330"/>
      <c r="J3332" s="330"/>
      <c r="K3332" s="330">
        <f t="shared" si="348"/>
        <v>100000</v>
      </c>
    </row>
    <row r="3333" spans="1:11" ht="15" x14ac:dyDescent="0.2">
      <c r="A3333" s="215" t="s">
        <v>906</v>
      </c>
      <c r="B3333" s="213" t="s">
        <v>820</v>
      </c>
      <c r="C3333" s="214">
        <v>43</v>
      </c>
      <c r="D3333" s="215" t="s">
        <v>25</v>
      </c>
      <c r="E3333" s="188">
        <v>3433</v>
      </c>
      <c r="F3333" s="228" t="s">
        <v>126</v>
      </c>
      <c r="H3333" s="330">
        <v>10000</v>
      </c>
      <c r="I3333" s="330"/>
      <c r="J3333" s="330"/>
      <c r="K3333" s="330">
        <f t="shared" si="348"/>
        <v>10000</v>
      </c>
    </row>
    <row r="3334" spans="1:11" ht="15" x14ac:dyDescent="0.2">
      <c r="A3334" s="215" t="s">
        <v>906</v>
      </c>
      <c r="B3334" s="213" t="s">
        <v>820</v>
      </c>
      <c r="C3334" s="214">
        <v>43</v>
      </c>
      <c r="D3334" s="215" t="s">
        <v>25</v>
      </c>
      <c r="E3334" s="188">
        <v>3434</v>
      </c>
      <c r="F3334" s="228" t="s">
        <v>127</v>
      </c>
      <c r="H3334" s="330">
        <v>25000</v>
      </c>
      <c r="I3334" s="330"/>
      <c r="J3334" s="330"/>
      <c r="K3334" s="330">
        <f t="shared" si="348"/>
        <v>25000</v>
      </c>
    </row>
    <row r="3335" spans="1:11" x14ac:dyDescent="0.2">
      <c r="A3335" s="331" t="s">
        <v>906</v>
      </c>
      <c r="B3335" s="329" t="s">
        <v>820</v>
      </c>
      <c r="C3335" s="282">
        <v>43</v>
      </c>
      <c r="D3335" s="329"/>
      <c r="E3335" s="283">
        <v>38</v>
      </c>
      <c r="F3335" s="284"/>
      <c r="G3335" s="284"/>
      <c r="H3335" s="314">
        <f>H3336+H3338</f>
        <v>101000</v>
      </c>
      <c r="I3335" s="314">
        <f>I3336+I3338</f>
        <v>0</v>
      </c>
      <c r="J3335" s="314">
        <f>J3336+J3338</f>
        <v>0</v>
      </c>
      <c r="K3335" s="314">
        <f t="shared" si="348"/>
        <v>101000</v>
      </c>
    </row>
    <row r="3336" spans="1:11" x14ac:dyDescent="0.2">
      <c r="A3336" s="321" t="s">
        <v>906</v>
      </c>
      <c r="B3336" s="325" t="s">
        <v>820</v>
      </c>
      <c r="C3336" s="326">
        <v>43</v>
      </c>
      <c r="D3336" s="321"/>
      <c r="E3336" s="187">
        <v>381</v>
      </c>
      <c r="F3336" s="230"/>
      <c r="G3336" s="327"/>
      <c r="H3336" s="200">
        <f t="shared" ref="H3336:J3338" si="351">H3337</f>
        <v>100000</v>
      </c>
      <c r="I3336" s="200">
        <f t="shared" si="351"/>
        <v>0</v>
      </c>
      <c r="J3336" s="200">
        <f t="shared" si="351"/>
        <v>0</v>
      </c>
      <c r="K3336" s="200">
        <f t="shared" si="348"/>
        <v>100000</v>
      </c>
    </row>
    <row r="3337" spans="1:11" ht="15" x14ac:dyDescent="0.2">
      <c r="A3337" s="215" t="s">
        <v>906</v>
      </c>
      <c r="B3337" s="213" t="s">
        <v>820</v>
      </c>
      <c r="C3337" s="214">
        <v>43</v>
      </c>
      <c r="D3337" s="215" t="s">
        <v>25</v>
      </c>
      <c r="E3337" s="188">
        <v>3811</v>
      </c>
      <c r="F3337" s="228" t="s">
        <v>141</v>
      </c>
      <c r="H3337" s="330">
        <v>100000</v>
      </c>
      <c r="I3337" s="330"/>
      <c r="J3337" s="330"/>
      <c r="K3337" s="330">
        <f t="shared" si="348"/>
        <v>100000</v>
      </c>
    </row>
    <row r="3338" spans="1:11" x14ac:dyDescent="0.2">
      <c r="A3338" s="321" t="s">
        <v>906</v>
      </c>
      <c r="B3338" s="325" t="s">
        <v>820</v>
      </c>
      <c r="C3338" s="326">
        <v>43</v>
      </c>
      <c r="D3338" s="321"/>
      <c r="E3338" s="187">
        <v>383</v>
      </c>
      <c r="F3338" s="230"/>
      <c r="G3338" s="327"/>
      <c r="H3338" s="200">
        <f t="shared" si="351"/>
        <v>1000</v>
      </c>
      <c r="I3338" s="200">
        <f t="shared" si="351"/>
        <v>0</v>
      </c>
      <c r="J3338" s="200">
        <f t="shared" si="351"/>
        <v>0</v>
      </c>
      <c r="K3338" s="200">
        <f t="shared" si="348"/>
        <v>1000</v>
      </c>
    </row>
    <row r="3339" spans="1:11" ht="15" x14ac:dyDescent="0.2">
      <c r="A3339" s="215" t="s">
        <v>906</v>
      </c>
      <c r="B3339" s="213" t="s">
        <v>820</v>
      </c>
      <c r="C3339" s="214">
        <v>43</v>
      </c>
      <c r="D3339" s="215" t="s">
        <v>25</v>
      </c>
      <c r="E3339" s="188">
        <v>3831</v>
      </c>
      <c r="F3339" s="228" t="s">
        <v>295</v>
      </c>
      <c r="H3339" s="330">
        <v>1000</v>
      </c>
      <c r="I3339" s="330"/>
      <c r="J3339" s="330"/>
      <c r="K3339" s="330">
        <f t="shared" ref="K3339:K3402" si="352">H3339-I3339+J3339</f>
        <v>1000</v>
      </c>
    </row>
    <row r="3340" spans="1:11" x14ac:dyDescent="0.2">
      <c r="A3340" s="331" t="s">
        <v>906</v>
      </c>
      <c r="B3340" s="329" t="s">
        <v>820</v>
      </c>
      <c r="C3340" s="282">
        <v>43</v>
      </c>
      <c r="D3340" s="329"/>
      <c r="E3340" s="283">
        <v>42</v>
      </c>
      <c r="F3340" s="284"/>
      <c r="G3340" s="284"/>
      <c r="H3340" s="314">
        <f>H3341+H3343</f>
        <v>450000</v>
      </c>
      <c r="I3340" s="314">
        <f>I3341+I3343</f>
        <v>0</v>
      </c>
      <c r="J3340" s="314">
        <f>J3341+J3343</f>
        <v>0</v>
      </c>
      <c r="K3340" s="314">
        <f t="shared" si="352"/>
        <v>450000</v>
      </c>
    </row>
    <row r="3341" spans="1:11" x14ac:dyDescent="0.2">
      <c r="A3341" s="251" t="s">
        <v>906</v>
      </c>
      <c r="B3341" s="325" t="s">
        <v>820</v>
      </c>
      <c r="C3341" s="326">
        <v>43</v>
      </c>
      <c r="D3341" s="321"/>
      <c r="E3341" s="187">
        <v>422</v>
      </c>
      <c r="F3341" s="230"/>
      <c r="G3341" s="327"/>
      <c r="H3341" s="200">
        <f t="shared" ref="H3341:J3343" si="353">H3342</f>
        <v>350000</v>
      </c>
      <c r="I3341" s="200">
        <f t="shared" si="353"/>
        <v>0</v>
      </c>
      <c r="J3341" s="200">
        <f t="shared" si="353"/>
        <v>0</v>
      </c>
      <c r="K3341" s="200">
        <f t="shared" si="352"/>
        <v>350000</v>
      </c>
    </row>
    <row r="3342" spans="1:11" x14ac:dyDescent="0.2">
      <c r="A3342" s="251" t="s">
        <v>906</v>
      </c>
      <c r="B3342" s="216" t="s">
        <v>820</v>
      </c>
      <c r="C3342" s="217">
        <v>43</v>
      </c>
      <c r="D3342" s="249" t="s">
        <v>25</v>
      </c>
      <c r="E3342" s="364">
        <v>4221</v>
      </c>
      <c r="F3342" s="232" t="s">
        <v>129</v>
      </c>
      <c r="G3342" s="366"/>
      <c r="H3342" s="222">
        <v>350000</v>
      </c>
      <c r="I3342" s="222"/>
      <c r="J3342" s="222"/>
      <c r="K3342" s="222">
        <f t="shared" si="352"/>
        <v>350000</v>
      </c>
    </row>
    <row r="3343" spans="1:11" x14ac:dyDescent="0.2">
      <c r="A3343" s="251" t="s">
        <v>906</v>
      </c>
      <c r="B3343" s="247" t="s">
        <v>820</v>
      </c>
      <c r="C3343" s="237">
        <v>43</v>
      </c>
      <c r="D3343" s="238"/>
      <c r="E3343" s="203">
        <v>426</v>
      </c>
      <c r="F3343" s="231"/>
      <c r="G3343" s="365"/>
      <c r="H3343" s="242">
        <f t="shared" si="353"/>
        <v>100000</v>
      </c>
      <c r="I3343" s="242">
        <f t="shared" si="353"/>
        <v>0</v>
      </c>
      <c r="J3343" s="242">
        <f t="shared" si="353"/>
        <v>0</v>
      </c>
      <c r="K3343" s="242">
        <f t="shared" si="352"/>
        <v>100000</v>
      </c>
    </row>
    <row r="3344" spans="1:11" x14ac:dyDescent="0.2">
      <c r="A3344" s="251" t="s">
        <v>906</v>
      </c>
      <c r="B3344" s="216" t="s">
        <v>820</v>
      </c>
      <c r="C3344" s="217">
        <v>43</v>
      </c>
      <c r="D3344" s="249" t="s">
        <v>25</v>
      </c>
      <c r="E3344" s="364">
        <v>4262</v>
      </c>
      <c r="F3344" s="232" t="s">
        <v>135</v>
      </c>
      <c r="G3344" s="366"/>
      <c r="H3344" s="222">
        <v>100000</v>
      </c>
      <c r="I3344" s="222"/>
      <c r="J3344" s="222"/>
      <c r="K3344" s="222">
        <f t="shared" si="352"/>
        <v>100000</v>
      </c>
    </row>
    <row r="3345" spans="1:11" ht="67.5" x14ac:dyDescent="0.2">
      <c r="A3345" s="354" t="s">
        <v>906</v>
      </c>
      <c r="B3345" s="293" t="s">
        <v>821</v>
      </c>
      <c r="C3345" s="293"/>
      <c r="D3345" s="293"/>
      <c r="E3345" s="294"/>
      <c r="F3345" s="296" t="s">
        <v>762</v>
      </c>
      <c r="G3345" s="297" t="s">
        <v>683</v>
      </c>
      <c r="H3345" s="298">
        <f>H3346+H3351+H3355+H3364+H3369+H3372</f>
        <v>17770000</v>
      </c>
      <c r="I3345" s="298">
        <f>I3346+I3351+I3355+I3364+I3369+I3372</f>
        <v>0</v>
      </c>
      <c r="J3345" s="298">
        <f>J3346+J3351+J3355+J3364+J3369+J3372</f>
        <v>275455</v>
      </c>
      <c r="K3345" s="298">
        <f t="shared" si="352"/>
        <v>18045455</v>
      </c>
    </row>
    <row r="3346" spans="1:11" x14ac:dyDescent="0.2">
      <c r="A3346" s="331" t="s">
        <v>906</v>
      </c>
      <c r="B3346" s="329" t="s">
        <v>821</v>
      </c>
      <c r="C3346" s="282">
        <v>43</v>
      </c>
      <c r="D3346" s="329"/>
      <c r="E3346" s="283">
        <v>32</v>
      </c>
      <c r="F3346" s="284"/>
      <c r="G3346" s="284"/>
      <c r="H3346" s="314">
        <f>H3347</f>
        <v>3070000</v>
      </c>
      <c r="I3346" s="314">
        <f>I3347</f>
        <v>0</v>
      </c>
      <c r="J3346" s="314">
        <f>J3347</f>
        <v>0</v>
      </c>
      <c r="K3346" s="314">
        <f t="shared" si="352"/>
        <v>3070000</v>
      </c>
    </row>
    <row r="3347" spans="1:11" x14ac:dyDescent="0.2">
      <c r="A3347" s="321" t="s">
        <v>906</v>
      </c>
      <c r="B3347" s="325" t="s">
        <v>821</v>
      </c>
      <c r="C3347" s="326">
        <v>43</v>
      </c>
      <c r="D3347" s="321"/>
      <c r="E3347" s="187">
        <v>323</v>
      </c>
      <c r="F3347" s="230"/>
      <c r="G3347" s="327"/>
      <c r="H3347" s="200">
        <f>H3348+H3350+H3349</f>
        <v>3070000</v>
      </c>
      <c r="I3347" s="200">
        <f>I3348+I3350+I3349</f>
        <v>0</v>
      </c>
      <c r="J3347" s="200">
        <f>J3348+J3350+J3349</f>
        <v>0</v>
      </c>
      <c r="K3347" s="200">
        <f t="shared" si="352"/>
        <v>3070000</v>
      </c>
    </row>
    <row r="3348" spans="1:11" ht="15" x14ac:dyDescent="0.2">
      <c r="A3348" s="215" t="s">
        <v>906</v>
      </c>
      <c r="B3348" s="213" t="s">
        <v>821</v>
      </c>
      <c r="C3348" s="214">
        <v>43</v>
      </c>
      <c r="D3348" s="215" t="s">
        <v>25</v>
      </c>
      <c r="E3348" s="188">
        <v>3232</v>
      </c>
      <c r="F3348" s="228" t="s">
        <v>118</v>
      </c>
      <c r="H3348" s="330">
        <v>3000000</v>
      </c>
      <c r="I3348" s="330"/>
      <c r="J3348" s="330"/>
      <c r="K3348" s="330">
        <f t="shared" si="352"/>
        <v>3000000</v>
      </c>
    </row>
    <row r="3349" spans="1:11" ht="15" x14ac:dyDescent="0.2">
      <c r="A3349" s="215" t="s">
        <v>906</v>
      </c>
      <c r="B3349" s="213" t="s">
        <v>821</v>
      </c>
      <c r="C3349" s="214">
        <v>43</v>
      </c>
      <c r="D3349" s="215" t="s">
        <v>25</v>
      </c>
      <c r="E3349" s="188">
        <v>3235</v>
      </c>
      <c r="F3349" s="228" t="s">
        <v>42</v>
      </c>
      <c r="H3349" s="330">
        <v>50000</v>
      </c>
      <c r="I3349" s="330"/>
      <c r="J3349" s="330"/>
      <c r="K3349" s="330">
        <f t="shared" si="352"/>
        <v>50000</v>
      </c>
    </row>
    <row r="3350" spans="1:11" ht="15" x14ac:dyDescent="0.2">
      <c r="A3350" s="215" t="s">
        <v>906</v>
      </c>
      <c r="B3350" s="213" t="s">
        <v>821</v>
      </c>
      <c r="C3350" s="214">
        <v>43</v>
      </c>
      <c r="D3350" s="215" t="s">
        <v>25</v>
      </c>
      <c r="E3350" s="188">
        <v>3238</v>
      </c>
      <c r="F3350" s="228" t="s">
        <v>122</v>
      </c>
      <c r="H3350" s="330">
        <v>20000</v>
      </c>
      <c r="I3350" s="330"/>
      <c r="J3350" s="330"/>
      <c r="K3350" s="330">
        <f t="shared" si="352"/>
        <v>20000</v>
      </c>
    </row>
    <row r="3351" spans="1:11" x14ac:dyDescent="0.2">
      <c r="A3351" s="331" t="s">
        <v>906</v>
      </c>
      <c r="B3351" s="329" t="s">
        <v>821</v>
      </c>
      <c r="C3351" s="282">
        <v>43</v>
      </c>
      <c r="D3351" s="329"/>
      <c r="E3351" s="283">
        <v>41</v>
      </c>
      <c r="F3351" s="284"/>
      <c r="G3351" s="284"/>
      <c r="H3351" s="314">
        <f>H3352</f>
        <v>110000</v>
      </c>
      <c r="I3351" s="314">
        <f>I3352</f>
        <v>0</v>
      </c>
      <c r="J3351" s="314">
        <f>J3352</f>
        <v>0</v>
      </c>
      <c r="K3351" s="314">
        <f t="shared" si="352"/>
        <v>110000</v>
      </c>
    </row>
    <row r="3352" spans="1:11" x14ac:dyDescent="0.2">
      <c r="A3352" s="321" t="s">
        <v>906</v>
      </c>
      <c r="B3352" s="325" t="s">
        <v>821</v>
      </c>
      <c r="C3352" s="326">
        <v>43</v>
      </c>
      <c r="D3352" s="321"/>
      <c r="E3352" s="187">
        <v>412</v>
      </c>
      <c r="F3352" s="230"/>
      <c r="G3352" s="327"/>
      <c r="H3352" s="200">
        <f>H3353+H3354</f>
        <v>110000</v>
      </c>
      <c r="I3352" s="200">
        <f>I3353+I3354</f>
        <v>0</v>
      </c>
      <c r="J3352" s="200">
        <f>J3353+J3354</f>
        <v>0</v>
      </c>
      <c r="K3352" s="200">
        <f t="shared" si="352"/>
        <v>110000</v>
      </c>
    </row>
    <row r="3353" spans="1:11" ht="15" x14ac:dyDescent="0.2">
      <c r="A3353" s="215" t="s">
        <v>906</v>
      </c>
      <c r="B3353" s="213" t="s">
        <v>821</v>
      </c>
      <c r="C3353" s="214">
        <v>43</v>
      </c>
      <c r="D3353" s="215" t="s">
        <v>25</v>
      </c>
      <c r="E3353" s="188">
        <v>4123</v>
      </c>
      <c r="F3353" s="228" t="s">
        <v>133</v>
      </c>
      <c r="H3353" s="330">
        <v>10000</v>
      </c>
      <c r="I3353" s="330"/>
      <c r="J3353" s="330"/>
      <c r="K3353" s="330">
        <f t="shared" si="352"/>
        <v>10000</v>
      </c>
    </row>
    <row r="3354" spans="1:11" ht="15" x14ac:dyDescent="0.2">
      <c r="A3354" s="215" t="s">
        <v>906</v>
      </c>
      <c r="B3354" s="213" t="s">
        <v>821</v>
      </c>
      <c r="C3354" s="214">
        <v>43</v>
      </c>
      <c r="D3354" s="215" t="s">
        <v>25</v>
      </c>
      <c r="E3354" s="188">
        <v>4126</v>
      </c>
      <c r="F3354" s="228" t="s">
        <v>4</v>
      </c>
      <c r="H3354" s="244">
        <v>100000</v>
      </c>
      <c r="I3354" s="244"/>
      <c r="J3354" s="244"/>
      <c r="K3354" s="244">
        <f t="shared" si="352"/>
        <v>100000</v>
      </c>
    </row>
    <row r="3355" spans="1:11" x14ac:dyDescent="0.2">
      <c r="A3355" s="331" t="s">
        <v>906</v>
      </c>
      <c r="B3355" s="329" t="s">
        <v>821</v>
      </c>
      <c r="C3355" s="282">
        <v>43</v>
      </c>
      <c r="D3355" s="329"/>
      <c r="E3355" s="283">
        <v>42</v>
      </c>
      <c r="F3355" s="284"/>
      <c r="G3355" s="284"/>
      <c r="H3355" s="314">
        <f>H3356+H3358+H3362</f>
        <v>1140000</v>
      </c>
      <c r="I3355" s="314">
        <f>I3356+I3358+I3362</f>
        <v>0</v>
      </c>
      <c r="J3355" s="314">
        <f>J3356+J3358+J3362</f>
        <v>0</v>
      </c>
      <c r="K3355" s="314">
        <f t="shared" si="352"/>
        <v>1140000</v>
      </c>
    </row>
    <row r="3356" spans="1:11" x14ac:dyDescent="0.2">
      <c r="A3356" s="321" t="s">
        <v>906</v>
      </c>
      <c r="B3356" s="325" t="s">
        <v>821</v>
      </c>
      <c r="C3356" s="326">
        <v>43</v>
      </c>
      <c r="D3356" s="321"/>
      <c r="E3356" s="187">
        <v>421</v>
      </c>
      <c r="F3356" s="230"/>
      <c r="G3356" s="327"/>
      <c r="H3356" s="200">
        <f>H3357</f>
        <v>600000</v>
      </c>
      <c r="I3356" s="200">
        <f>I3357</f>
        <v>0</v>
      </c>
      <c r="J3356" s="200">
        <f>J3357</f>
        <v>0</v>
      </c>
      <c r="K3356" s="200">
        <f t="shared" si="352"/>
        <v>600000</v>
      </c>
    </row>
    <row r="3357" spans="1:11" ht="15" x14ac:dyDescent="0.2">
      <c r="A3357" s="215" t="s">
        <v>906</v>
      </c>
      <c r="B3357" s="213" t="s">
        <v>821</v>
      </c>
      <c r="C3357" s="214">
        <v>43</v>
      </c>
      <c r="D3357" s="215" t="s">
        <v>25</v>
      </c>
      <c r="E3357" s="188">
        <v>4214</v>
      </c>
      <c r="F3357" s="228" t="s">
        <v>154</v>
      </c>
      <c r="H3357" s="330">
        <v>600000</v>
      </c>
      <c r="I3357" s="330"/>
      <c r="J3357" s="330"/>
      <c r="K3357" s="330">
        <f t="shared" si="352"/>
        <v>600000</v>
      </c>
    </row>
    <row r="3358" spans="1:11" x14ac:dyDescent="0.2">
      <c r="A3358" s="321" t="s">
        <v>906</v>
      </c>
      <c r="B3358" s="325" t="s">
        <v>821</v>
      </c>
      <c r="C3358" s="326">
        <v>43</v>
      </c>
      <c r="D3358" s="321"/>
      <c r="E3358" s="187">
        <v>422</v>
      </c>
      <c r="F3358" s="230"/>
      <c r="G3358" s="327"/>
      <c r="H3358" s="200">
        <f>SUM(H3359:H3361)</f>
        <v>440000</v>
      </c>
      <c r="I3358" s="200">
        <f>SUM(I3359:I3361)</f>
        <v>0</v>
      </c>
      <c r="J3358" s="200">
        <f>SUM(J3359:J3361)</f>
        <v>0</v>
      </c>
      <c r="K3358" s="200">
        <f t="shared" si="352"/>
        <v>440000</v>
      </c>
    </row>
    <row r="3359" spans="1:11" ht="15" x14ac:dyDescent="0.2">
      <c r="A3359" s="215" t="s">
        <v>906</v>
      </c>
      <c r="B3359" s="213" t="s">
        <v>821</v>
      </c>
      <c r="C3359" s="214">
        <v>43</v>
      </c>
      <c r="D3359" s="215" t="s">
        <v>25</v>
      </c>
      <c r="E3359" s="188">
        <v>4221</v>
      </c>
      <c r="F3359" s="228" t="s">
        <v>129</v>
      </c>
      <c r="H3359" s="330">
        <v>50000</v>
      </c>
      <c r="I3359" s="330"/>
      <c r="J3359" s="330"/>
      <c r="K3359" s="330">
        <f t="shared" si="352"/>
        <v>50000</v>
      </c>
    </row>
    <row r="3360" spans="1:11" ht="15" x14ac:dyDescent="0.2">
      <c r="A3360" s="215" t="s">
        <v>906</v>
      </c>
      <c r="B3360" s="213" t="s">
        <v>821</v>
      </c>
      <c r="C3360" s="214">
        <v>43</v>
      </c>
      <c r="D3360" s="215" t="s">
        <v>25</v>
      </c>
      <c r="E3360" s="188">
        <v>4222</v>
      </c>
      <c r="F3360" s="228" t="s">
        <v>130</v>
      </c>
      <c r="H3360" s="330">
        <v>190000</v>
      </c>
      <c r="I3360" s="330"/>
      <c r="J3360" s="330"/>
      <c r="K3360" s="330">
        <f t="shared" si="352"/>
        <v>190000</v>
      </c>
    </row>
    <row r="3361" spans="1:11" ht="15" x14ac:dyDescent="0.2">
      <c r="A3361" s="215" t="s">
        <v>906</v>
      </c>
      <c r="B3361" s="213" t="s">
        <v>821</v>
      </c>
      <c r="C3361" s="214">
        <v>43</v>
      </c>
      <c r="D3361" s="215" t="s">
        <v>25</v>
      </c>
      <c r="E3361" s="188">
        <v>4227</v>
      </c>
      <c r="F3361" s="228" t="s">
        <v>132</v>
      </c>
      <c r="H3361" s="330">
        <v>200000</v>
      </c>
      <c r="I3361" s="330"/>
      <c r="J3361" s="330"/>
      <c r="K3361" s="330">
        <f t="shared" si="352"/>
        <v>200000</v>
      </c>
    </row>
    <row r="3362" spans="1:11" x14ac:dyDescent="0.2">
      <c r="A3362" s="321" t="s">
        <v>906</v>
      </c>
      <c r="B3362" s="325" t="s">
        <v>821</v>
      </c>
      <c r="C3362" s="326">
        <v>43</v>
      </c>
      <c r="D3362" s="321"/>
      <c r="E3362" s="187">
        <v>426</v>
      </c>
      <c r="F3362" s="230"/>
      <c r="G3362" s="327"/>
      <c r="H3362" s="200">
        <f>H3363</f>
        <v>100000</v>
      </c>
      <c r="I3362" s="200">
        <f>I3363</f>
        <v>0</v>
      </c>
      <c r="J3362" s="200">
        <f>J3363</f>
        <v>0</v>
      </c>
      <c r="K3362" s="200">
        <f t="shared" si="352"/>
        <v>100000</v>
      </c>
    </row>
    <row r="3363" spans="1:11" ht="15" x14ac:dyDescent="0.2">
      <c r="A3363" s="215" t="s">
        <v>906</v>
      </c>
      <c r="B3363" s="213" t="s">
        <v>821</v>
      </c>
      <c r="C3363" s="214">
        <v>43</v>
      </c>
      <c r="D3363" s="215" t="s">
        <v>25</v>
      </c>
      <c r="E3363" s="188">
        <v>4262</v>
      </c>
      <c r="F3363" s="228" t="s">
        <v>135</v>
      </c>
      <c r="H3363" s="330">
        <v>100000</v>
      </c>
      <c r="I3363" s="330"/>
      <c r="J3363" s="330"/>
      <c r="K3363" s="330">
        <f t="shared" si="352"/>
        <v>100000</v>
      </c>
    </row>
    <row r="3364" spans="1:11" x14ac:dyDescent="0.2">
      <c r="A3364" s="331" t="s">
        <v>906</v>
      </c>
      <c r="B3364" s="329" t="s">
        <v>821</v>
      </c>
      <c r="C3364" s="282">
        <v>43</v>
      </c>
      <c r="D3364" s="329"/>
      <c r="E3364" s="283">
        <v>45</v>
      </c>
      <c r="F3364" s="284"/>
      <c r="G3364" s="284"/>
      <c r="H3364" s="314">
        <f>H3365+H3367</f>
        <v>10950000</v>
      </c>
      <c r="I3364" s="314">
        <f>I3365+I3367</f>
        <v>0</v>
      </c>
      <c r="J3364" s="314">
        <f>J3365+J3367</f>
        <v>0</v>
      </c>
      <c r="K3364" s="314">
        <f t="shared" si="352"/>
        <v>10950000</v>
      </c>
    </row>
    <row r="3365" spans="1:11" x14ac:dyDescent="0.2">
      <c r="A3365" s="321" t="s">
        <v>906</v>
      </c>
      <c r="B3365" s="325" t="s">
        <v>821</v>
      </c>
      <c r="C3365" s="326">
        <v>43</v>
      </c>
      <c r="D3365" s="321"/>
      <c r="E3365" s="187">
        <v>451</v>
      </c>
      <c r="F3365" s="230"/>
      <c r="G3365" s="327"/>
      <c r="H3365" s="200">
        <f>H3366</f>
        <v>10550000</v>
      </c>
      <c r="I3365" s="200">
        <f>I3366</f>
        <v>0</v>
      </c>
      <c r="J3365" s="200">
        <f>J3366</f>
        <v>0</v>
      </c>
      <c r="K3365" s="200">
        <f t="shared" si="352"/>
        <v>10550000</v>
      </c>
    </row>
    <row r="3366" spans="1:11" ht="15" x14ac:dyDescent="0.2">
      <c r="A3366" s="215" t="s">
        <v>906</v>
      </c>
      <c r="B3366" s="213" t="s">
        <v>821</v>
      </c>
      <c r="C3366" s="214">
        <v>43</v>
      </c>
      <c r="D3366" s="215" t="s">
        <v>25</v>
      </c>
      <c r="E3366" s="188">
        <v>4511</v>
      </c>
      <c r="F3366" s="228" t="s">
        <v>136</v>
      </c>
      <c r="H3366" s="330">
        <v>10550000</v>
      </c>
      <c r="I3366" s="330"/>
      <c r="J3366" s="330"/>
      <c r="K3366" s="330">
        <f t="shared" si="352"/>
        <v>10550000</v>
      </c>
    </row>
    <row r="3367" spans="1:11" x14ac:dyDescent="0.2">
      <c r="A3367" s="321" t="s">
        <v>906</v>
      </c>
      <c r="B3367" s="325" t="s">
        <v>821</v>
      </c>
      <c r="C3367" s="326">
        <v>43</v>
      </c>
      <c r="D3367" s="321"/>
      <c r="E3367" s="187">
        <v>452</v>
      </c>
      <c r="F3367" s="230"/>
      <c r="G3367" s="327"/>
      <c r="H3367" s="200">
        <f>H3368</f>
        <v>400000</v>
      </c>
      <c r="I3367" s="200">
        <f>I3368</f>
        <v>0</v>
      </c>
      <c r="J3367" s="200">
        <f>J3368</f>
        <v>0</v>
      </c>
      <c r="K3367" s="200">
        <f t="shared" si="352"/>
        <v>400000</v>
      </c>
    </row>
    <row r="3368" spans="1:11" ht="15" x14ac:dyDescent="0.2">
      <c r="A3368" s="215" t="s">
        <v>906</v>
      </c>
      <c r="B3368" s="213" t="s">
        <v>821</v>
      </c>
      <c r="C3368" s="214">
        <v>43</v>
      </c>
      <c r="D3368" s="215" t="s">
        <v>25</v>
      </c>
      <c r="E3368" s="188">
        <v>4521</v>
      </c>
      <c r="F3368" s="228" t="s">
        <v>137</v>
      </c>
      <c r="H3368" s="330">
        <v>400000</v>
      </c>
      <c r="I3368" s="330"/>
      <c r="J3368" s="330"/>
      <c r="K3368" s="330">
        <f t="shared" si="352"/>
        <v>400000</v>
      </c>
    </row>
    <row r="3369" spans="1:11" x14ac:dyDescent="0.2">
      <c r="A3369" s="331" t="s">
        <v>906</v>
      </c>
      <c r="B3369" s="329" t="s">
        <v>821</v>
      </c>
      <c r="C3369" s="282">
        <v>51</v>
      </c>
      <c r="D3369" s="329"/>
      <c r="E3369" s="283">
        <v>42</v>
      </c>
      <c r="F3369" s="284"/>
      <c r="G3369" s="284"/>
      <c r="H3369" s="314">
        <f t="shared" ref="H3369:J3370" si="354">H3370</f>
        <v>2000000</v>
      </c>
      <c r="I3369" s="314">
        <f t="shared" si="354"/>
        <v>0</v>
      </c>
      <c r="J3369" s="314">
        <f t="shared" si="354"/>
        <v>275455</v>
      </c>
      <c r="K3369" s="314">
        <f t="shared" si="352"/>
        <v>2275455</v>
      </c>
    </row>
    <row r="3370" spans="1:11" x14ac:dyDescent="0.2">
      <c r="A3370" s="321" t="s">
        <v>906</v>
      </c>
      <c r="B3370" s="325" t="s">
        <v>821</v>
      </c>
      <c r="C3370" s="326">
        <v>51</v>
      </c>
      <c r="D3370" s="321"/>
      <c r="E3370" s="187">
        <v>421</v>
      </c>
      <c r="F3370" s="230"/>
      <c r="G3370" s="327"/>
      <c r="H3370" s="200">
        <f t="shared" si="354"/>
        <v>2000000</v>
      </c>
      <c r="I3370" s="200">
        <f t="shared" si="354"/>
        <v>0</v>
      </c>
      <c r="J3370" s="200">
        <f t="shared" si="354"/>
        <v>275455</v>
      </c>
      <c r="K3370" s="200">
        <f t="shared" si="352"/>
        <v>2275455</v>
      </c>
    </row>
    <row r="3371" spans="1:11" ht="15" x14ac:dyDescent="0.2">
      <c r="A3371" s="215" t="s">
        <v>906</v>
      </c>
      <c r="B3371" s="213" t="s">
        <v>821</v>
      </c>
      <c r="C3371" s="214">
        <v>51</v>
      </c>
      <c r="D3371" s="215" t="s">
        <v>25</v>
      </c>
      <c r="E3371" s="188">
        <v>4214</v>
      </c>
      <c r="F3371" s="228" t="s">
        <v>154</v>
      </c>
      <c r="H3371" s="244">
        <v>2000000</v>
      </c>
      <c r="I3371" s="244"/>
      <c r="J3371" s="244">
        <v>275455</v>
      </c>
      <c r="K3371" s="244">
        <f t="shared" si="352"/>
        <v>2275455</v>
      </c>
    </row>
    <row r="3372" spans="1:11" x14ac:dyDescent="0.2">
      <c r="A3372" s="331" t="s">
        <v>906</v>
      </c>
      <c r="B3372" s="329" t="s">
        <v>821</v>
      </c>
      <c r="C3372" s="282">
        <v>71</v>
      </c>
      <c r="D3372" s="329"/>
      <c r="E3372" s="283">
        <v>32</v>
      </c>
      <c r="F3372" s="284"/>
      <c r="G3372" s="284"/>
      <c r="H3372" s="314">
        <f t="shared" ref="H3372:J3373" si="355">H3373</f>
        <v>500000</v>
      </c>
      <c r="I3372" s="314">
        <f t="shared" si="355"/>
        <v>0</v>
      </c>
      <c r="J3372" s="314">
        <f t="shared" si="355"/>
        <v>0</v>
      </c>
      <c r="K3372" s="314">
        <f t="shared" si="352"/>
        <v>500000</v>
      </c>
    </row>
    <row r="3373" spans="1:11" x14ac:dyDescent="0.2">
      <c r="A3373" s="321" t="s">
        <v>906</v>
      </c>
      <c r="B3373" s="325" t="s">
        <v>821</v>
      </c>
      <c r="C3373" s="326">
        <v>71</v>
      </c>
      <c r="D3373" s="321"/>
      <c r="E3373" s="187">
        <v>323</v>
      </c>
      <c r="F3373" s="230"/>
      <c r="G3373" s="327"/>
      <c r="H3373" s="200">
        <f t="shared" si="355"/>
        <v>500000</v>
      </c>
      <c r="I3373" s="200">
        <f t="shared" si="355"/>
        <v>0</v>
      </c>
      <c r="J3373" s="200">
        <f t="shared" si="355"/>
        <v>0</v>
      </c>
      <c r="K3373" s="200">
        <f t="shared" si="352"/>
        <v>500000</v>
      </c>
    </row>
    <row r="3374" spans="1:11" ht="15" x14ac:dyDescent="0.2">
      <c r="A3374" s="215" t="s">
        <v>906</v>
      </c>
      <c r="B3374" s="213" t="s">
        <v>821</v>
      </c>
      <c r="C3374" s="214">
        <v>71</v>
      </c>
      <c r="D3374" s="215" t="s">
        <v>25</v>
      </c>
      <c r="E3374" s="188">
        <v>3232</v>
      </c>
      <c r="F3374" s="228" t="s">
        <v>118</v>
      </c>
      <c r="H3374" s="244">
        <v>500000</v>
      </c>
      <c r="I3374" s="244"/>
      <c r="J3374" s="244"/>
      <c r="K3374" s="244">
        <f t="shared" si="352"/>
        <v>500000</v>
      </c>
    </row>
    <row r="3375" spans="1:11" ht="67.5" x14ac:dyDescent="0.2">
      <c r="A3375" s="354" t="s">
        <v>906</v>
      </c>
      <c r="B3375" s="293" t="s">
        <v>822</v>
      </c>
      <c r="C3375" s="293"/>
      <c r="D3375" s="293"/>
      <c r="E3375" s="294"/>
      <c r="F3375" s="296" t="s">
        <v>767</v>
      </c>
      <c r="G3375" s="297" t="s">
        <v>683</v>
      </c>
      <c r="H3375" s="298">
        <f t="shared" ref="H3375:J3377" si="356">H3376</f>
        <v>1600000</v>
      </c>
      <c r="I3375" s="298">
        <f t="shared" si="356"/>
        <v>0</v>
      </c>
      <c r="J3375" s="298">
        <f t="shared" si="356"/>
        <v>0</v>
      </c>
      <c r="K3375" s="298">
        <f t="shared" si="352"/>
        <v>1600000</v>
      </c>
    </row>
    <row r="3376" spans="1:11" x14ac:dyDescent="0.2">
      <c r="A3376" s="331" t="s">
        <v>906</v>
      </c>
      <c r="B3376" s="329" t="s">
        <v>822</v>
      </c>
      <c r="C3376" s="282">
        <v>43</v>
      </c>
      <c r="D3376" s="329"/>
      <c r="E3376" s="283">
        <v>34</v>
      </c>
      <c r="F3376" s="284"/>
      <c r="G3376" s="284"/>
      <c r="H3376" s="314">
        <f t="shared" si="356"/>
        <v>1600000</v>
      </c>
      <c r="I3376" s="314">
        <f t="shared" si="356"/>
        <v>0</v>
      </c>
      <c r="J3376" s="314">
        <f t="shared" si="356"/>
        <v>0</v>
      </c>
      <c r="K3376" s="314">
        <f t="shared" si="352"/>
        <v>1600000</v>
      </c>
    </row>
    <row r="3377" spans="1:11" x14ac:dyDescent="0.2">
      <c r="A3377" s="321" t="s">
        <v>906</v>
      </c>
      <c r="B3377" s="325" t="s">
        <v>822</v>
      </c>
      <c r="C3377" s="326">
        <v>43</v>
      </c>
      <c r="D3377" s="321"/>
      <c r="E3377" s="187">
        <v>342</v>
      </c>
      <c r="F3377" s="230"/>
      <c r="G3377" s="327"/>
      <c r="H3377" s="200">
        <f t="shared" si="356"/>
        <v>1600000</v>
      </c>
      <c r="I3377" s="200">
        <f t="shared" si="356"/>
        <v>0</v>
      </c>
      <c r="J3377" s="200">
        <f t="shared" si="356"/>
        <v>0</v>
      </c>
      <c r="K3377" s="200">
        <f t="shared" si="352"/>
        <v>1600000</v>
      </c>
    </row>
    <row r="3378" spans="1:11" ht="45" x14ac:dyDescent="0.2">
      <c r="A3378" s="215" t="s">
        <v>906</v>
      </c>
      <c r="B3378" s="213" t="s">
        <v>822</v>
      </c>
      <c r="C3378" s="214">
        <v>43</v>
      </c>
      <c r="D3378" s="215" t="s">
        <v>25</v>
      </c>
      <c r="E3378" s="188">
        <v>3421</v>
      </c>
      <c r="F3378" s="228" t="s">
        <v>769</v>
      </c>
      <c r="H3378" s="330">
        <v>1600000</v>
      </c>
      <c r="I3378" s="330"/>
      <c r="J3378" s="330"/>
      <c r="K3378" s="330">
        <f t="shared" si="352"/>
        <v>1600000</v>
      </c>
    </row>
    <row r="3379" spans="1:11" ht="67.5" x14ac:dyDescent="0.2">
      <c r="A3379" s="354" t="s">
        <v>906</v>
      </c>
      <c r="B3379" s="293" t="s">
        <v>824</v>
      </c>
      <c r="C3379" s="293"/>
      <c r="D3379" s="293"/>
      <c r="E3379" s="294"/>
      <c r="F3379" s="296" t="s">
        <v>823</v>
      </c>
      <c r="G3379" s="297" t="s">
        <v>683</v>
      </c>
      <c r="H3379" s="298">
        <f>H3380+H3387+H3393+H3400+H3390+H3403</f>
        <v>481000</v>
      </c>
      <c r="I3379" s="298">
        <f>I3380+I3387+I3393+I3400+I3390+I3403</f>
        <v>0</v>
      </c>
      <c r="J3379" s="298">
        <f>J3380+J3387+J3393+J3400+J3390+J3403</f>
        <v>0</v>
      </c>
      <c r="K3379" s="298">
        <f t="shared" si="352"/>
        <v>481000</v>
      </c>
    </row>
    <row r="3380" spans="1:11" x14ac:dyDescent="0.2">
      <c r="A3380" s="331" t="s">
        <v>906</v>
      </c>
      <c r="B3380" s="329" t="s">
        <v>824</v>
      </c>
      <c r="C3380" s="282">
        <v>43</v>
      </c>
      <c r="D3380" s="329"/>
      <c r="E3380" s="283">
        <v>31</v>
      </c>
      <c r="F3380" s="284"/>
      <c r="G3380" s="284"/>
      <c r="H3380" s="314">
        <f>H3381+H3385+H3383</f>
        <v>10500</v>
      </c>
      <c r="I3380" s="314">
        <f>I3381+I3385+I3383</f>
        <v>0</v>
      </c>
      <c r="J3380" s="314">
        <f>J3381+J3385+J3383</f>
        <v>0</v>
      </c>
      <c r="K3380" s="314">
        <f t="shared" si="352"/>
        <v>10500</v>
      </c>
    </row>
    <row r="3381" spans="1:11" x14ac:dyDescent="0.2">
      <c r="A3381" s="321" t="s">
        <v>906</v>
      </c>
      <c r="B3381" s="325" t="s">
        <v>824</v>
      </c>
      <c r="C3381" s="326">
        <v>43</v>
      </c>
      <c r="D3381" s="321"/>
      <c r="E3381" s="187">
        <v>311</v>
      </c>
      <c r="F3381" s="230"/>
      <c r="G3381" s="327"/>
      <c r="H3381" s="200">
        <f>H3382</f>
        <v>8000</v>
      </c>
      <c r="I3381" s="200">
        <f>I3382</f>
        <v>0</v>
      </c>
      <c r="J3381" s="200">
        <f>J3382</f>
        <v>0</v>
      </c>
      <c r="K3381" s="200">
        <f t="shared" si="352"/>
        <v>8000</v>
      </c>
    </row>
    <row r="3382" spans="1:11" ht="15" x14ac:dyDescent="0.2">
      <c r="A3382" s="215" t="s">
        <v>906</v>
      </c>
      <c r="B3382" s="213" t="s">
        <v>824</v>
      </c>
      <c r="C3382" s="214">
        <v>43</v>
      </c>
      <c r="D3382" s="215" t="s">
        <v>25</v>
      </c>
      <c r="E3382" s="188">
        <v>3111</v>
      </c>
      <c r="F3382" s="228" t="s">
        <v>19</v>
      </c>
      <c r="H3382" s="244">
        <v>8000</v>
      </c>
      <c r="I3382" s="244"/>
      <c r="J3382" s="244"/>
      <c r="K3382" s="244">
        <f t="shared" si="352"/>
        <v>8000</v>
      </c>
    </row>
    <row r="3383" spans="1:11" x14ac:dyDescent="0.2">
      <c r="A3383" s="321" t="s">
        <v>906</v>
      </c>
      <c r="B3383" s="325" t="s">
        <v>824</v>
      </c>
      <c r="C3383" s="326">
        <v>43</v>
      </c>
      <c r="D3383" s="321"/>
      <c r="E3383" s="187">
        <v>312</v>
      </c>
      <c r="F3383" s="230"/>
      <c r="G3383" s="327"/>
      <c r="H3383" s="200">
        <f>H3384</f>
        <v>500</v>
      </c>
      <c r="I3383" s="200">
        <f>I3384</f>
        <v>0</v>
      </c>
      <c r="J3383" s="200">
        <f>J3384</f>
        <v>0</v>
      </c>
      <c r="K3383" s="200">
        <f t="shared" si="352"/>
        <v>500</v>
      </c>
    </row>
    <row r="3384" spans="1:11" ht="15" x14ac:dyDescent="0.2">
      <c r="A3384" s="215" t="s">
        <v>906</v>
      </c>
      <c r="B3384" s="213" t="s">
        <v>824</v>
      </c>
      <c r="C3384" s="214">
        <v>43</v>
      </c>
      <c r="D3384" s="215" t="s">
        <v>25</v>
      </c>
      <c r="E3384" s="188">
        <v>3121</v>
      </c>
      <c r="F3384" s="228" t="s">
        <v>138</v>
      </c>
      <c r="H3384" s="244">
        <v>500</v>
      </c>
      <c r="I3384" s="244"/>
      <c r="J3384" s="244"/>
      <c r="K3384" s="244">
        <f t="shared" si="352"/>
        <v>500</v>
      </c>
    </row>
    <row r="3385" spans="1:11" x14ac:dyDescent="0.2">
      <c r="A3385" s="321" t="s">
        <v>906</v>
      </c>
      <c r="B3385" s="325" t="s">
        <v>824</v>
      </c>
      <c r="C3385" s="326">
        <v>43</v>
      </c>
      <c r="D3385" s="321"/>
      <c r="E3385" s="187">
        <v>313</v>
      </c>
      <c r="F3385" s="230"/>
      <c r="G3385" s="327"/>
      <c r="H3385" s="200">
        <f>H3386</f>
        <v>2000</v>
      </c>
      <c r="I3385" s="200">
        <f>I3386</f>
        <v>0</v>
      </c>
      <c r="J3385" s="200">
        <f>J3386</f>
        <v>0</v>
      </c>
      <c r="K3385" s="200">
        <f t="shared" si="352"/>
        <v>2000</v>
      </c>
    </row>
    <row r="3386" spans="1:11" ht="15" x14ac:dyDescent="0.2">
      <c r="A3386" s="215" t="s">
        <v>906</v>
      </c>
      <c r="B3386" s="213" t="s">
        <v>824</v>
      </c>
      <c r="C3386" s="214">
        <v>43</v>
      </c>
      <c r="D3386" s="215" t="s">
        <v>25</v>
      </c>
      <c r="E3386" s="188">
        <v>3132</v>
      </c>
      <c r="F3386" s="228" t="s">
        <v>280</v>
      </c>
      <c r="H3386" s="244">
        <v>2000</v>
      </c>
      <c r="I3386" s="244"/>
      <c r="J3386" s="244"/>
      <c r="K3386" s="244">
        <f t="shared" si="352"/>
        <v>2000</v>
      </c>
    </row>
    <row r="3387" spans="1:11" x14ac:dyDescent="0.2">
      <c r="A3387" s="331" t="s">
        <v>906</v>
      </c>
      <c r="B3387" s="329" t="s">
        <v>824</v>
      </c>
      <c r="C3387" s="282">
        <v>43</v>
      </c>
      <c r="D3387" s="329"/>
      <c r="E3387" s="283">
        <v>32</v>
      </c>
      <c r="F3387" s="284"/>
      <c r="G3387" s="284"/>
      <c r="H3387" s="314">
        <f>H3388</f>
        <v>7000</v>
      </c>
      <c r="I3387" s="314">
        <f>I3388</f>
        <v>0</v>
      </c>
      <c r="J3387" s="314">
        <f>J3388</f>
        <v>0</v>
      </c>
      <c r="K3387" s="314">
        <f t="shared" si="352"/>
        <v>7000</v>
      </c>
    </row>
    <row r="3388" spans="1:11" x14ac:dyDescent="0.2">
      <c r="A3388" s="321" t="s">
        <v>906</v>
      </c>
      <c r="B3388" s="325" t="s">
        <v>824</v>
      </c>
      <c r="C3388" s="326">
        <v>43</v>
      </c>
      <c r="D3388" s="321"/>
      <c r="E3388" s="187">
        <v>321</v>
      </c>
      <c r="F3388" s="230"/>
      <c r="G3388" s="327"/>
      <c r="H3388" s="200">
        <f t="shared" ref="H3388:J3388" si="357">H3389</f>
        <v>7000</v>
      </c>
      <c r="I3388" s="200">
        <f t="shared" si="357"/>
        <v>0</v>
      </c>
      <c r="J3388" s="200">
        <f t="shared" si="357"/>
        <v>0</v>
      </c>
      <c r="K3388" s="200">
        <f t="shared" si="352"/>
        <v>7000</v>
      </c>
    </row>
    <row r="3389" spans="1:11" ht="15" x14ac:dyDescent="0.2">
      <c r="A3389" s="215" t="s">
        <v>906</v>
      </c>
      <c r="B3389" s="213" t="s">
        <v>824</v>
      </c>
      <c r="C3389" s="214">
        <v>43</v>
      </c>
      <c r="D3389" s="215" t="s">
        <v>25</v>
      </c>
      <c r="E3389" s="188">
        <v>3211</v>
      </c>
      <c r="F3389" s="228" t="s">
        <v>110</v>
      </c>
      <c r="H3389" s="244">
        <v>7000</v>
      </c>
      <c r="I3389" s="244"/>
      <c r="J3389" s="244"/>
      <c r="K3389" s="244">
        <f t="shared" si="352"/>
        <v>7000</v>
      </c>
    </row>
    <row r="3390" spans="1:11" x14ac:dyDescent="0.2">
      <c r="A3390" s="331" t="s">
        <v>906</v>
      </c>
      <c r="B3390" s="329" t="s">
        <v>824</v>
      </c>
      <c r="C3390" s="282">
        <v>43</v>
      </c>
      <c r="D3390" s="329"/>
      <c r="E3390" s="283">
        <v>45</v>
      </c>
      <c r="F3390" s="284"/>
      <c r="G3390" s="284"/>
      <c r="H3390" s="314">
        <f t="shared" ref="H3390:J3391" si="358">H3391</f>
        <v>56000</v>
      </c>
      <c r="I3390" s="314">
        <f t="shared" si="358"/>
        <v>0</v>
      </c>
      <c r="J3390" s="314">
        <f t="shared" si="358"/>
        <v>0</v>
      </c>
      <c r="K3390" s="314">
        <f t="shared" si="352"/>
        <v>56000</v>
      </c>
    </row>
    <row r="3391" spans="1:11" x14ac:dyDescent="0.2">
      <c r="A3391" s="321" t="s">
        <v>906</v>
      </c>
      <c r="B3391" s="325" t="s">
        <v>824</v>
      </c>
      <c r="C3391" s="326">
        <v>43</v>
      </c>
      <c r="D3391" s="321"/>
      <c r="E3391" s="187">
        <v>454</v>
      </c>
      <c r="F3391" s="230"/>
      <c r="G3391" s="327"/>
      <c r="H3391" s="200">
        <f t="shared" si="358"/>
        <v>56000</v>
      </c>
      <c r="I3391" s="200">
        <f t="shared" si="358"/>
        <v>0</v>
      </c>
      <c r="J3391" s="200">
        <f t="shared" si="358"/>
        <v>0</v>
      </c>
      <c r="K3391" s="200">
        <f t="shared" si="352"/>
        <v>56000</v>
      </c>
    </row>
    <row r="3392" spans="1:11" ht="30" x14ac:dyDescent="0.2">
      <c r="A3392" s="215" t="s">
        <v>906</v>
      </c>
      <c r="B3392" s="213" t="s">
        <v>824</v>
      </c>
      <c r="C3392" s="214">
        <v>43</v>
      </c>
      <c r="D3392" s="215" t="s">
        <v>25</v>
      </c>
      <c r="E3392" s="188">
        <v>4541</v>
      </c>
      <c r="F3392" s="228" t="s">
        <v>782</v>
      </c>
      <c r="H3392" s="244">
        <v>56000</v>
      </c>
      <c r="I3392" s="244"/>
      <c r="J3392" s="244"/>
      <c r="K3392" s="244">
        <f t="shared" si="352"/>
        <v>56000</v>
      </c>
    </row>
    <row r="3393" spans="1:11" x14ac:dyDescent="0.2">
      <c r="A3393" s="331" t="s">
        <v>906</v>
      </c>
      <c r="B3393" s="329" t="s">
        <v>824</v>
      </c>
      <c r="C3393" s="282">
        <v>559</v>
      </c>
      <c r="D3393" s="329"/>
      <c r="E3393" s="283">
        <v>31</v>
      </c>
      <c r="F3393" s="284"/>
      <c r="G3393" s="284"/>
      <c r="H3393" s="314">
        <f>H3394+H3398+H3396</f>
        <v>49500</v>
      </c>
      <c r="I3393" s="314">
        <f>I3394+I3398+I3396</f>
        <v>0</v>
      </c>
      <c r="J3393" s="314">
        <f>J3394+J3398+J3396</f>
        <v>0</v>
      </c>
      <c r="K3393" s="314">
        <f t="shared" si="352"/>
        <v>49500</v>
      </c>
    </row>
    <row r="3394" spans="1:11" x14ac:dyDescent="0.2">
      <c r="A3394" s="321" t="s">
        <v>906</v>
      </c>
      <c r="B3394" s="325" t="s">
        <v>824</v>
      </c>
      <c r="C3394" s="326">
        <v>559</v>
      </c>
      <c r="D3394" s="321"/>
      <c r="E3394" s="187">
        <v>311</v>
      </c>
      <c r="F3394" s="230"/>
      <c r="G3394" s="327"/>
      <c r="H3394" s="200">
        <f>H3395</f>
        <v>41000</v>
      </c>
      <c r="I3394" s="200">
        <f>I3395</f>
        <v>0</v>
      </c>
      <c r="J3394" s="200">
        <f>J3395</f>
        <v>0</v>
      </c>
      <c r="K3394" s="200">
        <f t="shared" si="352"/>
        <v>41000</v>
      </c>
    </row>
    <row r="3395" spans="1:11" ht="15" x14ac:dyDescent="0.2">
      <c r="A3395" s="215" t="s">
        <v>906</v>
      </c>
      <c r="B3395" s="213" t="s">
        <v>824</v>
      </c>
      <c r="C3395" s="214">
        <v>559</v>
      </c>
      <c r="D3395" s="215" t="s">
        <v>25</v>
      </c>
      <c r="E3395" s="188">
        <v>3111</v>
      </c>
      <c r="F3395" s="228" t="s">
        <v>19</v>
      </c>
      <c r="H3395" s="244">
        <v>41000</v>
      </c>
      <c r="I3395" s="244"/>
      <c r="J3395" s="244"/>
      <c r="K3395" s="244">
        <f t="shared" si="352"/>
        <v>41000</v>
      </c>
    </row>
    <row r="3396" spans="1:11" x14ac:dyDescent="0.2">
      <c r="A3396" s="321" t="s">
        <v>906</v>
      </c>
      <c r="B3396" s="325" t="s">
        <v>824</v>
      </c>
      <c r="C3396" s="326">
        <v>559</v>
      </c>
      <c r="D3396" s="321"/>
      <c r="E3396" s="187">
        <v>312</v>
      </c>
      <c r="F3396" s="230"/>
      <c r="G3396" s="327"/>
      <c r="H3396" s="200">
        <f>H3397</f>
        <v>500</v>
      </c>
      <c r="I3396" s="200">
        <f>I3397</f>
        <v>0</v>
      </c>
      <c r="J3396" s="200">
        <f>J3397</f>
        <v>0</v>
      </c>
      <c r="K3396" s="200">
        <f t="shared" si="352"/>
        <v>500</v>
      </c>
    </row>
    <row r="3397" spans="1:11" ht="15" x14ac:dyDescent="0.2">
      <c r="A3397" s="215" t="s">
        <v>906</v>
      </c>
      <c r="B3397" s="213" t="s">
        <v>824</v>
      </c>
      <c r="C3397" s="214">
        <v>559</v>
      </c>
      <c r="D3397" s="215" t="s">
        <v>25</v>
      </c>
      <c r="E3397" s="188">
        <v>3121</v>
      </c>
      <c r="F3397" s="228" t="s">
        <v>138</v>
      </c>
      <c r="H3397" s="244">
        <v>500</v>
      </c>
      <c r="I3397" s="244"/>
      <c r="J3397" s="244"/>
      <c r="K3397" s="244">
        <f t="shared" si="352"/>
        <v>500</v>
      </c>
    </row>
    <row r="3398" spans="1:11" x14ac:dyDescent="0.2">
      <c r="A3398" s="321" t="s">
        <v>906</v>
      </c>
      <c r="B3398" s="325" t="s">
        <v>824</v>
      </c>
      <c r="C3398" s="326">
        <v>559</v>
      </c>
      <c r="D3398" s="321"/>
      <c r="E3398" s="187">
        <v>313</v>
      </c>
      <c r="F3398" s="230"/>
      <c r="G3398" s="327"/>
      <c r="H3398" s="200">
        <f>H3399</f>
        <v>8000</v>
      </c>
      <c r="I3398" s="200">
        <f>I3399</f>
        <v>0</v>
      </c>
      <c r="J3398" s="200">
        <f>J3399</f>
        <v>0</v>
      </c>
      <c r="K3398" s="200">
        <f t="shared" si="352"/>
        <v>8000</v>
      </c>
    </row>
    <row r="3399" spans="1:11" ht="15" x14ac:dyDescent="0.2">
      <c r="A3399" s="215" t="s">
        <v>906</v>
      </c>
      <c r="B3399" s="213" t="s">
        <v>824</v>
      </c>
      <c r="C3399" s="214">
        <v>559</v>
      </c>
      <c r="D3399" s="215" t="s">
        <v>25</v>
      </c>
      <c r="E3399" s="188">
        <v>3132</v>
      </c>
      <c r="F3399" s="228" t="s">
        <v>280</v>
      </c>
      <c r="H3399" s="244">
        <v>8000</v>
      </c>
      <c r="I3399" s="244"/>
      <c r="J3399" s="244"/>
      <c r="K3399" s="244">
        <f t="shared" si="352"/>
        <v>8000</v>
      </c>
    </row>
    <row r="3400" spans="1:11" x14ac:dyDescent="0.2">
      <c r="A3400" s="331" t="s">
        <v>906</v>
      </c>
      <c r="B3400" s="329" t="s">
        <v>824</v>
      </c>
      <c r="C3400" s="282">
        <v>559</v>
      </c>
      <c r="D3400" s="329"/>
      <c r="E3400" s="283">
        <v>32</v>
      </c>
      <c r="F3400" s="284"/>
      <c r="G3400" s="284"/>
      <c r="H3400" s="314">
        <f t="shared" ref="H3400:J3401" si="359">H3401</f>
        <v>39000</v>
      </c>
      <c r="I3400" s="314">
        <f t="shared" si="359"/>
        <v>0</v>
      </c>
      <c r="J3400" s="314">
        <f t="shared" si="359"/>
        <v>0</v>
      </c>
      <c r="K3400" s="314">
        <f t="shared" si="352"/>
        <v>39000</v>
      </c>
    </row>
    <row r="3401" spans="1:11" x14ac:dyDescent="0.2">
      <c r="A3401" s="321" t="s">
        <v>906</v>
      </c>
      <c r="B3401" s="325" t="s">
        <v>824</v>
      </c>
      <c r="C3401" s="326">
        <v>559</v>
      </c>
      <c r="D3401" s="321"/>
      <c r="E3401" s="187">
        <v>321</v>
      </c>
      <c r="F3401" s="230"/>
      <c r="G3401" s="327"/>
      <c r="H3401" s="200">
        <f t="shared" si="359"/>
        <v>39000</v>
      </c>
      <c r="I3401" s="200">
        <f t="shared" si="359"/>
        <v>0</v>
      </c>
      <c r="J3401" s="200">
        <f t="shared" si="359"/>
        <v>0</v>
      </c>
      <c r="K3401" s="200">
        <f t="shared" si="352"/>
        <v>39000</v>
      </c>
    </row>
    <row r="3402" spans="1:11" ht="15" x14ac:dyDescent="0.2">
      <c r="A3402" s="215" t="s">
        <v>906</v>
      </c>
      <c r="B3402" s="213" t="s">
        <v>824</v>
      </c>
      <c r="C3402" s="214">
        <v>559</v>
      </c>
      <c r="D3402" s="215" t="s">
        <v>25</v>
      </c>
      <c r="E3402" s="188">
        <v>3211</v>
      </c>
      <c r="F3402" s="228" t="s">
        <v>110</v>
      </c>
      <c r="H3402" s="244">
        <v>39000</v>
      </c>
      <c r="I3402" s="244"/>
      <c r="J3402" s="244"/>
      <c r="K3402" s="244">
        <f t="shared" si="352"/>
        <v>39000</v>
      </c>
    </row>
    <row r="3403" spans="1:11" x14ac:dyDescent="0.2">
      <c r="A3403" s="331" t="s">
        <v>906</v>
      </c>
      <c r="B3403" s="329" t="s">
        <v>824</v>
      </c>
      <c r="C3403" s="282">
        <v>559</v>
      </c>
      <c r="D3403" s="329"/>
      <c r="E3403" s="283">
        <v>45</v>
      </c>
      <c r="F3403" s="284"/>
      <c r="G3403" s="284"/>
      <c r="H3403" s="314">
        <f t="shared" ref="H3403:J3404" si="360">H3404</f>
        <v>319000</v>
      </c>
      <c r="I3403" s="314">
        <f t="shared" si="360"/>
        <v>0</v>
      </c>
      <c r="J3403" s="314">
        <f t="shared" si="360"/>
        <v>0</v>
      </c>
      <c r="K3403" s="314">
        <f t="shared" ref="K3403:K3466" si="361">H3403-I3403+J3403</f>
        <v>319000</v>
      </c>
    </row>
    <row r="3404" spans="1:11" x14ac:dyDescent="0.2">
      <c r="A3404" s="321" t="s">
        <v>906</v>
      </c>
      <c r="B3404" s="325" t="s">
        <v>824</v>
      </c>
      <c r="C3404" s="326">
        <v>559</v>
      </c>
      <c r="D3404" s="321"/>
      <c r="E3404" s="187">
        <v>454</v>
      </c>
      <c r="F3404" s="230"/>
      <c r="G3404" s="327"/>
      <c r="H3404" s="184">
        <f t="shared" si="360"/>
        <v>319000</v>
      </c>
      <c r="I3404" s="184">
        <f t="shared" si="360"/>
        <v>0</v>
      </c>
      <c r="J3404" s="184">
        <f t="shared" si="360"/>
        <v>0</v>
      </c>
      <c r="K3404" s="184">
        <f t="shared" si="361"/>
        <v>319000</v>
      </c>
    </row>
    <row r="3405" spans="1:11" ht="30" x14ac:dyDescent="0.2">
      <c r="A3405" s="215" t="s">
        <v>906</v>
      </c>
      <c r="B3405" s="213" t="s">
        <v>824</v>
      </c>
      <c r="C3405" s="214">
        <v>559</v>
      </c>
      <c r="D3405" s="215" t="s">
        <v>25</v>
      </c>
      <c r="E3405" s="188">
        <v>4541</v>
      </c>
      <c r="F3405" s="228" t="s">
        <v>782</v>
      </c>
      <c r="H3405" s="244">
        <v>319000</v>
      </c>
      <c r="I3405" s="244"/>
      <c r="J3405" s="244"/>
      <c r="K3405" s="244">
        <f t="shared" si="361"/>
        <v>319000</v>
      </c>
    </row>
    <row r="3406" spans="1:11" ht="67.5" x14ac:dyDescent="0.2">
      <c r="A3406" s="354" t="s">
        <v>906</v>
      </c>
      <c r="B3406" s="293" t="s">
        <v>826</v>
      </c>
      <c r="C3406" s="293"/>
      <c r="D3406" s="293"/>
      <c r="E3406" s="294"/>
      <c r="F3406" s="296" t="s">
        <v>825</v>
      </c>
      <c r="G3406" s="297" t="s">
        <v>683</v>
      </c>
      <c r="H3406" s="298">
        <f>H3407+H3414+H3422+H3429+H3417+H3432</f>
        <v>791000</v>
      </c>
      <c r="I3406" s="298">
        <f>I3407+I3414+I3422+I3429+I3417+I3432</f>
        <v>0</v>
      </c>
      <c r="J3406" s="298">
        <f>J3407+J3414+J3422+J3429+J3417+J3432</f>
        <v>0</v>
      </c>
      <c r="K3406" s="298">
        <f t="shared" si="361"/>
        <v>791000</v>
      </c>
    </row>
    <row r="3407" spans="1:11" x14ac:dyDescent="0.2">
      <c r="A3407" s="331" t="s">
        <v>906</v>
      </c>
      <c r="B3407" s="329" t="s">
        <v>826</v>
      </c>
      <c r="C3407" s="282">
        <v>43</v>
      </c>
      <c r="D3407" s="329"/>
      <c r="E3407" s="283">
        <v>31</v>
      </c>
      <c r="F3407" s="284"/>
      <c r="G3407" s="284"/>
      <c r="H3407" s="314">
        <f>H3408+H3412+H3410</f>
        <v>10500</v>
      </c>
      <c r="I3407" s="314">
        <f>I3408+I3412+I3410</f>
        <v>0</v>
      </c>
      <c r="J3407" s="314">
        <f>J3408+J3412+J3410</f>
        <v>0</v>
      </c>
      <c r="K3407" s="314">
        <f t="shared" si="361"/>
        <v>10500</v>
      </c>
    </row>
    <row r="3408" spans="1:11" x14ac:dyDescent="0.2">
      <c r="A3408" s="321" t="s">
        <v>906</v>
      </c>
      <c r="B3408" s="325" t="s">
        <v>826</v>
      </c>
      <c r="C3408" s="326">
        <v>43</v>
      </c>
      <c r="D3408" s="321"/>
      <c r="E3408" s="187">
        <v>311</v>
      </c>
      <c r="F3408" s="230"/>
      <c r="G3408" s="327"/>
      <c r="H3408" s="200">
        <f>H3409</f>
        <v>8000</v>
      </c>
      <c r="I3408" s="200">
        <f>I3409</f>
        <v>0</v>
      </c>
      <c r="J3408" s="200">
        <f>J3409</f>
        <v>0</v>
      </c>
      <c r="K3408" s="200">
        <f t="shared" si="361"/>
        <v>8000</v>
      </c>
    </row>
    <row r="3409" spans="1:11" ht="15" x14ac:dyDescent="0.2">
      <c r="A3409" s="215" t="s">
        <v>906</v>
      </c>
      <c r="B3409" s="213" t="s">
        <v>826</v>
      </c>
      <c r="C3409" s="214">
        <v>43</v>
      </c>
      <c r="D3409" s="215" t="s">
        <v>25</v>
      </c>
      <c r="E3409" s="188">
        <v>3111</v>
      </c>
      <c r="F3409" s="228" t="s">
        <v>19</v>
      </c>
      <c r="H3409" s="244">
        <v>8000</v>
      </c>
      <c r="I3409" s="244"/>
      <c r="J3409" s="244"/>
      <c r="K3409" s="244">
        <f t="shared" si="361"/>
        <v>8000</v>
      </c>
    </row>
    <row r="3410" spans="1:11" x14ac:dyDescent="0.2">
      <c r="A3410" s="321" t="s">
        <v>906</v>
      </c>
      <c r="B3410" s="325" t="s">
        <v>826</v>
      </c>
      <c r="C3410" s="326">
        <v>43</v>
      </c>
      <c r="D3410" s="321"/>
      <c r="E3410" s="187">
        <v>312</v>
      </c>
      <c r="F3410" s="230"/>
      <c r="G3410" s="327"/>
      <c r="H3410" s="200">
        <f>H3411</f>
        <v>500</v>
      </c>
      <c r="I3410" s="200">
        <f>I3411</f>
        <v>0</v>
      </c>
      <c r="J3410" s="200">
        <f>J3411</f>
        <v>0</v>
      </c>
      <c r="K3410" s="200">
        <f t="shared" si="361"/>
        <v>500</v>
      </c>
    </row>
    <row r="3411" spans="1:11" ht="15" x14ac:dyDescent="0.2">
      <c r="A3411" s="215" t="s">
        <v>906</v>
      </c>
      <c r="B3411" s="213" t="s">
        <v>826</v>
      </c>
      <c r="C3411" s="214">
        <v>43</v>
      </c>
      <c r="D3411" s="215" t="s">
        <v>25</v>
      </c>
      <c r="E3411" s="188">
        <v>3121</v>
      </c>
      <c r="F3411" s="228" t="s">
        <v>138</v>
      </c>
      <c r="H3411" s="244">
        <v>500</v>
      </c>
      <c r="I3411" s="244"/>
      <c r="J3411" s="244"/>
      <c r="K3411" s="244">
        <f t="shared" si="361"/>
        <v>500</v>
      </c>
    </row>
    <row r="3412" spans="1:11" x14ac:dyDescent="0.2">
      <c r="A3412" s="321" t="s">
        <v>906</v>
      </c>
      <c r="B3412" s="325" t="s">
        <v>826</v>
      </c>
      <c r="C3412" s="326">
        <v>43</v>
      </c>
      <c r="D3412" s="321"/>
      <c r="E3412" s="187">
        <v>313</v>
      </c>
      <c r="F3412" s="230"/>
      <c r="G3412" s="327"/>
      <c r="H3412" s="200">
        <f>H3413</f>
        <v>2000</v>
      </c>
      <c r="I3412" s="200">
        <f>I3413</f>
        <v>0</v>
      </c>
      <c r="J3412" s="200">
        <f>J3413</f>
        <v>0</v>
      </c>
      <c r="K3412" s="200">
        <f t="shared" si="361"/>
        <v>2000</v>
      </c>
    </row>
    <row r="3413" spans="1:11" ht="15" x14ac:dyDescent="0.2">
      <c r="A3413" s="215" t="s">
        <v>906</v>
      </c>
      <c r="B3413" s="213" t="s">
        <v>826</v>
      </c>
      <c r="C3413" s="214">
        <v>43</v>
      </c>
      <c r="D3413" s="215" t="s">
        <v>25</v>
      </c>
      <c r="E3413" s="188">
        <v>3132</v>
      </c>
      <c r="F3413" s="228" t="s">
        <v>280</v>
      </c>
      <c r="H3413" s="244">
        <v>2000</v>
      </c>
      <c r="I3413" s="244"/>
      <c r="J3413" s="244"/>
      <c r="K3413" s="244">
        <f t="shared" si="361"/>
        <v>2000</v>
      </c>
    </row>
    <row r="3414" spans="1:11" x14ac:dyDescent="0.2">
      <c r="A3414" s="331" t="s">
        <v>906</v>
      </c>
      <c r="B3414" s="329" t="s">
        <v>826</v>
      </c>
      <c r="C3414" s="282">
        <v>43</v>
      </c>
      <c r="D3414" s="329"/>
      <c r="E3414" s="283">
        <v>32</v>
      </c>
      <c r="F3414" s="284"/>
      <c r="G3414" s="284"/>
      <c r="H3414" s="314">
        <f>H3415</f>
        <v>3000</v>
      </c>
      <c r="I3414" s="314">
        <f>I3415</f>
        <v>0</v>
      </c>
      <c r="J3414" s="314">
        <f>J3415</f>
        <v>0</v>
      </c>
      <c r="K3414" s="314">
        <f t="shared" si="361"/>
        <v>3000</v>
      </c>
    </row>
    <row r="3415" spans="1:11" x14ac:dyDescent="0.2">
      <c r="A3415" s="321" t="s">
        <v>906</v>
      </c>
      <c r="B3415" s="325" t="s">
        <v>826</v>
      </c>
      <c r="C3415" s="326">
        <v>43</v>
      </c>
      <c r="D3415" s="321"/>
      <c r="E3415" s="187">
        <v>321</v>
      </c>
      <c r="F3415" s="230"/>
      <c r="G3415" s="327"/>
      <c r="H3415" s="200">
        <f t="shared" ref="H3415:J3415" si="362">H3416</f>
        <v>3000</v>
      </c>
      <c r="I3415" s="200">
        <f t="shared" si="362"/>
        <v>0</v>
      </c>
      <c r="J3415" s="200">
        <f t="shared" si="362"/>
        <v>0</v>
      </c>
      <c r="K3415" s="200">
        <f t="shared" si="361"/>
        <v>3000</v>
      </c>
    </row>
    <row r="3416" spans="1:11" ht="15" x14ac:dyDescent="0.2">
      <c r="A3416" s="215" t="s">
        <v>906</v>
      </c>
      <c r="B3416" s="213" t="s">
        <v>826</v>
      </c>
      <c r="C3416" s="214">
        <v>43</v>
      </c>
      <c r="D3416" s="215" t="s">
        <v>25</v>
      </c>
      <c r="E3416" s="188">
        <v>3211</v>
      </c>
      <c r="F3416" s="228" t="s">
        <v>110</v>
      </c>
      <c r="H3416" s="244">
        <v>3000</v>
      </c>
      <c r="I3416" s="244"/>
      <c r="J3416" s="244"/>
      <c r="K3416" s="244">
        <f t="shared" si="361"/>
        <v>3000</v>
      </c>
    </row>
    <row r="3417" spans="1:11" x14ac:dyDescent="0.2">
      <c r="A3417" s="331" t="s">
        <v>906</v>
      </c>
      <c r="B3417" s="329" t="s">
        <v>826</v>
      </c>
      <c r="C3417" s="282">
        <v>43</v>
      </c>
      <c r="D3417" s="329"/>
      <c r="E3417" s="283">
        <v>45</v>
      </c>
      <c r="F3417" s="284"/>
      <c r="G3417" s="284"/>
      <c r="H3417" s="314">
        <f>H3418+H3420</f>
        <v>109000</v>
      </c>
      <c r="I3417" s="314">
        <f>I3418+I3420</f>
        <v>0</v>
      </c>
      <c r="J3417" s="314">
        <f>J3418+J3420</f>
        <v>0</v>
      </c>
      <c r="K3417" s="314">
        <f t="shared" si="361"/>
        <v>109000</v>
      </c>
    </row>
    <row r="3418" spans="1:11" x14ac:dyDescent="0.2">
      <c r="A3418" s="321" t="s">
        <v>906</v>
      </c>
      <c r="B3418" s="325" t="s">
        <v>826</v>
      </c>
      <c r="C3418" s="326">
        <v>43</v>
      </c>
      <c r="D3418" s="321"/>
      <c r="E3418" s="187">
        <v>452</v>
      </c>
      <c r="F3418" s="230"/>
      <c r="G3418" s="327"/>
      <c r="H3418" s="200">
        <f>H3419</f>
        <v>30000</v>
      </c>
      <c r="I3418" s="200">
        <f>I3419</f>
        <v>0</v>
      </c>
      <c r="J3418" s="200">
        <f>J3419</f>
        <v>0</v>
      </c>
      <c r="K3418" s="200">
        <f t="shared" si="361"/>
        <v>30000</v>
      </c>
    </row>
    <row r="3419" spans="1:11" ht="15" x14ac:dyDescent="0.2">
      <c r="A3419" s="215" t="s">
        <v>906</v>
      </c>
      <c r="B3419" s="213" t="s">
        <v>826</v>
      </c>
      <c r="C3419" s="214">
        <v>43</v>
      </c>
      <c r="D3419" s="215" t="s">
        <v>25</v>
      </c>
      <c r="E3419" s="188">
        <v>4521</v>
      </c>
      <c r="F3419" s="228" t="s">
        <v>137</v>
      </c>
      <c r="H3419" s="330">
        <v>30000</v>
      </c>
      <c r="I3419" s="330"/>
      <c r="J3419" s="330"/>
      <c r="K3419" s="330">
        <f t="shared" si="361"/>
        <v>30000</v>
      </c>
    </row>
    <row r="3420" spans="1:11" x14ac:dyDescent="0.2">
      <c r="A3420" s="321" t="s">
        <v>906</v>
      </c>
      <c r="B3420" s="325" t="s">
        <v>826</v>
      </c>
      <c r="C3420" s="326">
        <v>43</v>
      </c>
      <c r="D3420" s="321"/>
      <c r="E3420" s="187">
        <v>454</v>
      </c>
      <c r="F3420" s="230"/>
      <c r="G3420" s="327"/>
      <c r="H3420" s="200">
        <f>H3421</f>
        <v>79000</v>
      </c>
      <c r="I3420" s="200">
        <f>I3421</f>
        <v>0</v>
      </c>
      <c r="J3420" s="200">
        <f>J3421</f>
        <v>0</v>
      </c>
      <c r="K3420" s="200">
        <f t="shared" si="361"/>
        <v>79000</v>
      </c>
    </row>
    <row r="3421" spans="1:11" ht="30" x14ac:dyDescent="0.2">
      <c r="A3421" s="215" t="s">
        <v>906</v>
      </c>
      <c r="B3421" s="213" t="s">
        <v>826</v>
      </c>
      <c r="C3421" s="214">
        <v>43</v>
      </c>
      <c r="D3421" s="215" t="s">
        <v>25</v>
      </c>
      <c r="E3421" s="188">
        <v>4541</v>
      </c>
      <c r="F3421" s="228" t="s">
        <v>782</v>
      </c>
      <c r="H3421" s="330">
        <v>79000</v>
      </c>
      <c r="I3421" s="330"/>
      <c r="J3421" s="330"/>
      <c r="K3421" s="330">
        <f t="shared" si="361"/>
        <v>79000</v>
      </c>
    </row>
    <row r="3422" spans="1:11" x14ac:dyDescent="0.2">
      <c r="A3422" s="331" t="s">
        <v>906</v>
      </c>
      <c r="B3422" s="329" t="s">
        <v>826</v>
      </c>
      <c r="C3422" s="282">
        <v>559</v>
      </c>
      <c r="D3422" s="329"/>
      <c r="E3422" s="283">
        <v>31</v>
      </c>
      <c r="F3422" s="284"/>
      <c r="G3422" s="284"/>
      <c r="H3422" s="314">
        <f>H3423+H3427+H3425</f>
        <v>49500</v>
      </c>
      <c r="I3422" s="314">
        <f>I3423+I3427+I3425</f>
        <v>0</v>
      </c>
      <c r="J3422" s="314">
        <f>J3423+J3427+J3425</f>
        <v>0</v>
      </c>
      <c r="K3422" s="314">
        <f t="shared" si="361"/>
        <v>49500</v>
      </c>
    </row>
    <row r="3423" spans="1:11" x14ac:dyDescent="0.2">
      <c r="A3423" s="321" t="s">
        <v>906</v>
      </c>
      <c r="B3423" s="325" t="s">
        <v>826</v>
      </c>
      <c r="C3423" s="326">
        <v>559</v>
      </c>
      <c r="D3423" s="321"/>
      <c r="E3423" s="187">
        <v>311</v>
      </c>
      <c r="F3423" s="230"/>
      <c r="G3423" s="327"/>
      <c r="H3423" s="200">
        <f>H3424</f>
        <v>41000</v>
      </c>
      <c r="I3423" s="200">
        <f>I3424</f>
        <v>0</v>
      </c>
      <c r="J3423" s="200">
        <f>J3424</f>
        <v>0</v>
      </c>
      <c r="K3423" s="200">
        <f t="shared" si="361"/>
        <v>41000</v>
      </c>
    </row>
    <row r="3424" spans="1:11" ht="15" x14ac:dyDescent="0.2">
      <c r="A3424" s="215" t="s">
        <v>906</v>
      </c>
      <c r="B3424" s="213" t="s">
        <v>826</v>
      </c>
      <c r="C3424" s="214">
        <v>559</v>
      </c>
      <c r="D3424" s="215" t="s">
        <v>25</v>
      </c>
      <c r="E3424" s="188">
        <v>3111</v>
      </c>
      <c r="F3424" s="228" t="s">
        <v>19</v>
      </c>
      <c r="H3424" s="244">
        <v>41000</v>
      </c>
      <c r="I3424" s="244"/>
      <c r="J3424" s="244"/>
      <c r="K3424" s="244">
        <f t="shared" si="361"/>
        <v>41000</v>
      </c>
    </row>
    <row r="3425" spans="1:11" x14ac:dyDescent="0.2">
      <c r="A3425" s="321" t="s">
        <v>906</v>
      </c>
      <c r="B3425" s="325" t="s">
        <v>826</v>
      </c>
      <c r="C3425" s="326">
        <v>559</v>
      </c>
      <c r="D3425" s="321"/>
      <c r="E3425" s="187">
        <v>312</v>
      </c>
      <c r="F3425" s="230"/>
      <c r="G3425" s="327"/>
      <c r="H3425" s="200">
        <f>H3426</f>
        <v>500</v>
      </c>
      <c r="I3425" s="200">
        <f>I3426</f>
        <v>0</v>
      </c>
      <c r="J3425" s="200">
        <f>J3426</f>
        <v>0</v>
      </c>
      <c r="K3425" s="200">
        <f t="shared" si="361"/>
        <v>500</v>
      </c>
    </row>
    <row r="3426" spans="1:11" ht="15" x14ac:dyDescent="0.2">
      <c r="A3426" s="215" t="s">
        <v>906</v>
      </c>
      <c r="B3426" s="213" t="s">
        <v>826</v>
      </c>
      <c r="C3426" s="214">
        <v>559</v>
      </c>
      <c r="D3426" s="215" t="s">
        <v>25</v>
      </c>
      <c r="E3426" s="188">
        <v>3121</v>
      </c>
      <c r="F3426" s="228" t="s">
        <v>138</v>
      </c>
      <c r="H3426" s="244">
        <v>500</v>
      </c>
      <c r="I3426" s="244"/>
      <c r="J3426" s="244"/>
      <c r="K3426" s="244">
        <f t="shared" si="361"/>
        <v>500</v>
      </c>
    </row>
    <row r="3427" spans="1:11" x14ac:dyDescent="0.2">
      <c r="A3427" s="321" t="s">
        <v>906</v>
      </c>
      <c r="B3427" s="325" t="s">
        <v>826</v>
      </c>
      <c r="C3427" s="326">
        <v>559</v>
      </c>
      <c r="D3427" s="321"/>
      <c r="E3427" s="187">
        <v>313</v>
      </c>
      <c r="F3427" s="230"/>
      <c r="G3427" s="327"/>
      <c r="H3427" s="200">
        <f>H3428</f>
        <v>8000</v>
      </c>
      <c r="I3427" s="200">
        <f>I3428</f>
        <v>0</v>
      </c>
      <c r="J3427" s="200">
        <f>J3428</f>
        <v>0</v>
      </c>
      <c r="K3427" s="200">
        <f t="shared" si="361"/>
        <v>8000</v>
      </c>
    </row>
    <row r="3428" spans="1:11" ht="15" x14ac:dyDescent="0.2">
      <c r="A3428" s="215" t="s">
        <v>906</v>
      </c>
      <c r="B3428" s="213" t="s">
        <v>826</v>
      </c>
      <c r="C3428" s="214">
        <v>559</v>
      </c>
      <c r="D3428" s="215" t="s">
        <v>25</v>
      </c>
      <c r="E3428" s="188">
        <v>3132</v>
      </c>
      <c r="F3428" s="228" t="s">
        <v>280</v>
      </c>
      <c r="H3428" s="244">
        <v>8000</v>
      </c>
      <c r="I3428" s="244"/>
      <c r="J3428" s="244"/>
      <c r="K3428" s="244">
        <f t="shared" si="361"/>
        <v>8000</v>
      </c>
    </row>
    <row r="3429" spans="1:11" x14ac:dyDescent="0.2">
      <c r="A3429" s="331" t="s">
        <v>906</v>
      </c>
      <c r="B3429" s="329" t="s">
        <v>826</v>
      </c>
      <c r="C3429" s="282">
        <v>559</v>
      </c>
      <c r="D3429" s="329"/>
      <c r="E3429" s="283">
        <v>32</v>
      </c>
      <c r="F3429" s="284"/>
      <c r="G3429" s="284"/>
      <c r="H3429" s="314">
        <f t="shared" ref="H3429:J3430" si="363">H3430</f>
        <v>13000</v>
      </c>
      <c r="I3429" s="314">
        <f t="shared" si="363"/>
        <v>0</v>
      </c>
      <c r="J3429" s="314">
        <f t="shared" si="363"/>
        <v>0</v>
      </c>
      <c r="K3429" s="314">
        <f t="shared" si="361"/>
        <v>13000</v>
      </c>
    </row>
    <row r="3430" spans="1:11" x14ac:dyDescent="0.2">
      <c r="A3430" s="321" t="s">
        <v>906</v>
      </c>
      <c r="B3430" s="325" t="s">
        <v>826</v>
      </c>
      <c r="C3430" s="326">
        <v>559</v>
      </c>
      <c r="D3430" s="321"/>
      <c r="E3430" s="187">
        <v>321</v>
      </c>
      <c r="F3430" s="230"/>
      <c r="G3430" s="327"/>
      <c r="H3430" s="200">
        <f t="shared" si="363"/>
        <v>13000</v>
      </c>
      <c r="I3430" s="200">
        <f t="shared" si="363"/>
        <v>0</v>
      </c>
      <c r="J3430" s="200">
        <f t="shared" si="363"/>
        <v>0</v>
      </c>
      <c r="K3430" s="200">
        <f t="shared" si="361"/>
        <v>13000</v>
      </c>
    </row>
    <row r="3431" spans="1:11" ht="15" x14ac:dyDescent="0.2">
      <c r="A3431" s="215" t="s">
        <v>906</v>
      </c>
      <c r="B3431" s="213" t="s">
        <v>826</v>
      </c>
      <c r="C3431" s="214">
        <v>559</v>
      </c>
      <c r="D3431" s="215" t="s">
        <v>25</v>
      </c>
      <c r="E3431" s="188">
        <v>3211</v>
      </c>
      <c r="F3431" s="228" t="s">
        <v>110</v>
      </c>
      <c r="H3431" s="244">
        <v>13000</v>
      </c>
      <c r="I3431" s="244"/>
      <c r="J3431" s="244"/>
      <c r="K3431" s="244">
        <f t="shared" si="361"/>
        <v>13000</v>
      </c>
    </row>
    <row r="3432" spans="1:11" x14ac:dyDescent="0.2">
      <c r="A3432" s="331" t="s">
        <v>906</v>
      </c>
      <c r="B3432" s="329" t="s">
        <v>826</v>
      </c>
      <c r="C3432" s="282">
        <v>559</v>
      </c>
      <c r="D3432" s="329"/>
      <c r="E3432" s="283">
        <v>45</v>
      </c>
      <c r="F3432" s="284"/>
      <c r="G3432" s="284"/>
      <c r="H3432" s="314">
        <f>H3433+H3435</f>
        <v>606000</v>
      </c>
      <c r="I3432" s="314">
        <f>I3433+I3435</f>
        <v>0</v>
      </c>
      <c r="J3432" s="314">
        <f>J3433+J3435</f>
        <v>0</v>
      </c>
      <c r="K3432" s="314">
        <f t="shared" si="361"/>
        <v>606000</v>
      </c>
    </row>
    <row r="3433" spans="1:11" x14ac:dyDescent="0.2">
      <c r="A3433" s="321" t="s">
        <v>906</v>
      </c>
      <c r="B3433" s="325" t="s">
        <v>826</v>
      </c>
      <c r="C3433" s="326">
        <v>559</v>
      </c>
      <c r="D3433" s="321"/>
      <c r="E3433" s="187">
        <v>452</v>
      </c>
      <c r="F3433" s="230"/>
      <c r="G3433" s="327"/>
      <c r="H3433" s="200">
        <f>H3434</f>
        <v>160000</v>
      </c>
      <c r="I3433" s="200">
        <f>I3434</f>
        <v>0</v>
      </c>
      <c r="J3433" s="200">
        <f>J3434</f>
        <v>0</v>
      </c>
      <c r="K3433" s="200">
        <f t="shared" si="361"/>
        <v>160000</v>
      </c>
    </row>
    <row r="3434" spans="1:11" ht="15" x14ac:dyDescent="0.2">
      <c r="A3434" s="215" t="s">
        <v>906</v>
      </c>
      <c r="B3434" s="213" t="s">
        <v>826</v>
      </c>
      <c r="C3434" s="214">
        <v>559</v>
      </c>
      <c r="D3434" s="215" t="s">
        <v>25</v>
      </c>
      <c r="E3434" s="188">
        <v>4521</v>
      </c>
      <c r="F3434" s="228" t="s">
        <v>137</v>
      </c>
      <c r="H3434" s="330">
        <v>160000</v>
      </c>
      <c r="I3434" s="330"/>
      <c r="J3434" s="330"/>
      <c r="K3434" s="330">
        <f t="shared" si="361"/>
        <v>160000</v>
      </c>
    </row>
    <row r="3435" spans="1:11" x14ac:dyDescent="0.2">
      <c r="A3435" s="321" t="s">
        <v>906</v>
      </c>
      <c r="B3435" s="325" t="s">
        <v>826</v>
      </c>
      <c r="C3435" s="326">
        <v>559</v>
      </c>
      <c r="D3435" s="321"/>
      <c r="E3435" s="187">
        <v>454</v>
      </c>
      <c r="F3435" s="230"/>
      <c r="G3435" s="327"/>
      <c r="H3435" s="200">
        <f>H3436</f>
        <v>446000</v>
      </c>
      <c r="I3435" s="200">
        <f>I3436</f>
        <v>0</v>
      </c>
      <c r="J3435" s="200">
        <f>J3436</f>
        <v>0</v>
      </c>
      <c r="K3435" s="200">
        <f t="shared" si="361"/>
        <v>446000</v>
      </c>
    </row>
    <row r="3436" spans="1:11" ht="30" x14ac:dyDescent="0.2">
      <c r="A3436" s="215" t="s">
        <v>906</v>
      </c>
      <c r="B3436" s="213" t="s">
        <v>826</v>
      </c>
      <c r="C3436" s="214">
        <v>559</v>
      </c>
      <c r="D3436" s="215" t="s">
        <v>25</v>
      </c>
      <c r="E3436" s="188">
        <v>4541</v>
      </c>
      <c r="F3436" s="228" t="s">
        <v>782</v>
      </c>
      <c r="H3436" s="330">
        <v>446000</v>
      </c>
      <c r="I3436" s="330"/>
      <c r="J3436" s="330"/>
      <c r="K3436" s="330">
        <f t="shared" si="361"/>
        <v>446000</v>
      </c>
    </row>
    <row r="3437" spans="1:11" ht="67.5" x14ac:dyDescent="0.2">
      <c r="A3437" s="354" t="s">
        <v>906</v>
      </c>
      <c r="B3437" s="293" t="s">
        <v>828</v>
      </c>
      <c r="C3437" s="293"/>
      <c r="D3437" s="293"/>
      <c r="E3437" s="294"/>
      <c r="F3437" s="296" t="s">
        <v>827</v>
      </c>
      <c r="G3437" s="297" t="s">
        <v>683</v>
      </c>
      <c r="H3437" s="298">
        <f>H3438+H3445+H3449+H3458+H3465+H3469+H3453</f>
        <v>1139100</v>
      </c>
      <c r="I3437" s="298">
        <f t="shared" ref="I3437:J3437" si="364">I3438+I3445+I3449+I3458+I3465+I3469+I3453</f>
        <v>0</v>
      </c>
      <c r="J3437" s="298">
        <f t="shared" si="364"/>
        <v>3212</v>
      </c>
      <c r="K3437" s="298">
        <f t="shared" si="361"/>
        <v>1142312</v>
      </c>
    </row>
    <row r="3438" spans="1:11" x14ac:dyDescent="0.2">
      <c r="A3438" s="331" t="s">
        <v>906</v>
      </c>
      <c r="B3438" s="329" t="s">
        <v>828</v>
      </c>
      <c r="C3438" s="282">
        <v>43</v>
      </c>
      <c r="D3438" s="329"/>
      <c r="E3438" s="283">
        <v>31</v>
      </c>
      <c r="F3438" s="284"/>
      <c r="G3438" s="284"/>
      <c r="H3438" s="314">
        <f>H3439+H3443+H3441</f>
        <v>30500</v>
      </c>
      <c r="I3438" s="314">
        <f>I3439+I3443+I3441</f>
        <v>0</v>
      </c>
      <c r="J3438" s="314">
        <f>J3439+J3443+J3441</f>
        <v>0</v>
      </c>
      <c r="K3438" s="314">
        <f t="shared" si="361"/>
        <v>30500</v>
      </c>
    </row>
    <row r="3439" spans="1:11" x14ac:dyDescent="0.2">
      <c r="A3439" s="321" t="s">
        <v>906</v>
      </c>
      <c r="B3439" s="325" t="s">
        <v>828</v>
      </c>
      <c r="C3439" s="326">
        <v>43</v>
      </c>
      <c r="D3439" s="321"/>
      <c r="E3439" s="187">
        <v>311</v>
      </c>
      <c r="F3439" s="230"/>
      <c r="G3439" s="327"/>
      <c r="H3439" s="200">
        <f>H3440</f>
        <v>25000</v>
      </c>
      <c r="I3439" s="200">
        <f>I3440</f>
        <v>0</v>
      </c>
      <c r="J3439" s="200">
        <f>J3440</f>
        <v>0</v>
      </c>
      <c r="K3439" s="200">
        <f t="shared" si="361"/>
        <v>25000</v>
      </c>
    </row>
    <row r="3440" spans="1:11" ht="15" x14ac:dyDescent="0.2">
      <c r="A3440" s="215" t="s">
        <v>906</v>
      </c>
      <c r="B3440" s="213" t="s">
        <v>828</v>
      </c>
      <c r="C3440" s="214">
        <v>43</v>
      </c>
      <c r="D3440" s="215" t="s">
        <v>25</v>
      </c>
      <c r="E3440" s="188">
        <v>3111</v>
      </c>
      <c r="F3440" s="228" t="s">
        <v>19</v>
      </c>
      <c r="H3440" s="330">
        <v>25000</v>
      </c>
      <c r="I3440" s="330"/>
      <c r="J3440" s="330"/>
      <c r="K3440" s="330">
        <f t="shared" si="361"/>
        <v>25000</v>
      </c>
    </row>
    <row r="3441" spans="1:11" x14ac:dyDescent="0.2">
      <c r="A3441" s="321" t="s">
        <v>906</v>
      </c>
      <c r="B3441" s="325" t="s">
        <v>828</v>
      </c>
      <c r="C3441" s="326">
        <v>43</v>
      </c>
      <c r="D3441" s="321"/>
      <c r="E3441" s="187">
        <v>312</v>
      </c>
      <c r="F3441" s="230"/>
      <c r="G3441" s="327"/>
      <c r="H3441" s="200">
        <f>H3442</f>
        <v>500</v>
      </c>
      <c r="I3441" s="200">
        <f>I3442</f>
        <v>0</v>
      </c>
      <c r="J3441" s="200">
        <f>J3442</f>
        <v>0</v>
      </c>
      <c r="K3441" s="200">
        <f t="shared" si="361"/>
        <v>500</v>
      </c>
    </row>
    <row r="3442" spans="1:11" ht="15" x14ac:dyDescent="0.2">
      <c r="A3442" s="215" t="s">
        <v>906</v>
      </c>
      <c r="B3442" s="213" t="s">
        <v>828</v>
      </c>
      <c r="C3442" s="214">
        <v>43</v>
      </c>
      <c r="D3442" s="215" t="s">
        <v>25</v>
      </c>
      <c r="E3442" s="188">
        <v>3121</v>
      </c>
      <c r="F3442" s="228" t="s">
        <v>138</v>
      </c>
      <c r="H3442" s="330">
        <v>500</v>
      </c>
      <c r="I3442" s="330"/>
      <c r="J3442" s="330"/>
      <c r="K3442" s="330">
        <f t="shared" si="361"/>
        <v>500</v>
      </c>
    </row>
    <row r="3443" spans="1:11" x14ac:dyDescent="0.2">
      <c r="A3443" s="321" t="s">
        <v>906</v>
      </c>
      <c r="B3443" s="325" t="s">
        <v>828</v>
      </c>
      <c r="C3443" s="326">
        <v>43</v>
      </c>
      <c r="D3443" s="321"/>
      <c r="E3443" s="187">
        <v>313</v>
      </c>
      <c r="F3443" s="230"/>
      <c r="G3443" s="327"/>
      <c r="H3443" s="200">
        <f>H3444</f>
        <v>5000</v>
      </c>
      <c r="I3443" s="200">
        <f>I3444</f>
        <v>0</v>
      </c>
      <c r="J3443" s="200">
        <f>J3444</f>
        <v>0</v>
      </c>
      <c r="K3443" s="200">
        <f t="shared" si="361"/>
        <v>5000</v>
      </c>
    </row>
    <row r="3444" spans="1:11" ht="15" x14ac:dyDescent="0.2">
      <c r="A3444" s="215" t="s">
        <v>906</v>
      </c>
      <c r="B3444" s="213" t="s">
        <v>828</v>
      </c>
      <c r="C3444" s="214">
        <v>43</v>
      </c>
      <c r="D3444" s="215" t="s">
        <v>25</v>
      </c>
      <c r="E3444" s="188">
        <v>3132</v>
      </c>
      <c r="F3444" s="228" t="s">
        <v>280</v>
      </c>
      <c r="H3444" s="330">
        <v>5000</v>
      </c>
      <c r="I3444" s="330"/>
      <c r="J3444" s="330"/>
      <c r="K3444" s="330">
        <f t="shared" si="361"/>
        <v>5000</v>
      </c>
    </row>
    <row r="3445" spans="1:11" x14ac:dyDescent="0.2">
      <c r="A3445" s="331" t="s">
        <v>906</v>
      </c>
      <c r="B3445" s="329" t="s">
        <v>828</v>
      </c>
      <c r="C3445" s="282">
        <v>43</v>
      </c>
      <c r="D3445" s="329"/>
      <c r="E3445" s="283">
        <v>32</v>
      </c>
      <c r="F3445" s="284"/>
      <c r="G3445" s="284"/>
      <c r="H3445" s="314">
        <f>H3446</f>
        <v>5700</v>
      </c>
      <c r="I3445" s="314">
        <f>I3446</f>
        <v>0</v>
      </c>
      <c r="J3445" s="314">
        <f>J3446</f>
        <v>0</v>
      </c>
      <c r="K3445" s="314">
        <f t="shared" si="361"/>
        <v>5700</v>
      </c>
    </row>
    <row r="3446" spans="1:11" x14ac:dyDescent="0.2">
      <c r="A3446" s="321" t="s">
        <v>906</v>
      </c>
      <c r="B3446" s="325" t="s">
        <v>828</v>
      </c>
      <c r="C3446" s="326">
        <v>43</v>
      </c>
      <c r="D3446" s="321"/>
      <c r="E3446" s="187">
        <v>321</v>
      </c>
      <c r="F3446" s="230"/>
      <c r="G3446" s="327"/>
      <c r="H3446" s="200">
        <f>SUM(H3447:H3448)</f>
        <v>5700</v>
      </c>
      <c r="I3446" s="200">
        <f>SUM(I3447:I3448)</f>
        <v>0</v>
      </c>
      <c r="J3446" s="200">
        <f>SUM(J3447:J3448)</f>
        <v>0</v>
      </c>
      <c r="K3446" s="200">
        <f t="shared" si="361"/>
        <v>5700</v>
      </c>
    </row>
    <row r="3447" spans="1:11" ht="15" x14ac:dyDescent="0.2">
      <c r="A3447" s="215" t="s">
        <v>906</v>
      </c>
      <c r="B3447" s="213" t="s">
        <v>828</v>
      </c>
      <c r="C3447" s="214">
        <v>43</v>
      </c>
      <c r="D3447" s="215" t="s">
        <v>25</v>
      </c>
      <c r="E3447" s="188">
        <v>3211</v>
      </c>
      <c r="F3447" s="228" t="s">
        <v>110</v>
      </c>
      <c r="H3447" s="330">
        <v>4000</v>
      </c>
      <c r="I3447" s="330"/>
      <c r="J3447" s="330"/>
      <c r="K3447" s="330">
        <f t="shared" si="361"/>
        <v>4000</v>
      </c>
    </row>
    <row r="3448" spans="1:11" ht="30" x14ac:dyDescent="0.2">
      <c r="A3448" s="215" t="s">
        <v>906</v>
      </c>
      <c r="B3448" s="213" t="s">
        <v>828</v>
      </c>
      <c r="C3448" s="214">
        <v>43</v>
      </c>
      <c r="D3448" s="215" t="s">
        <v>25</v>
      </c>
      <c r="E3448" s="188">
        <v>3212</v>
      </c>
      <c r="F3448" s="228" t="s">
        <v>111</v>
      </c>
      <c r="H3448" s="330">
        <v>1700</v>
      </c>
      <c r="I3448" s="330"/>
      <c r="J3448" s="330"/>
      <c r="K3448" s="330">
        <f t="shared" si="361"/>
        <v>1700</v>
      </c>
    </row>
    <row r="3449" spans="1:11" x14ac:dyDescent="0.2">
      <c r="A3449" s="331" t="s">
        <v>906</v>
      </c>
      <c r="B3449" s="329" t="s">
        <v>828</v>
      </c>
      <c r="C3449" s="282">
        <v>43</v>
      </c>
      <c r="D3449" s="329"/>
      <c r="E3449" s="283">
        <v>42</v>
      </c>
      <c r="F3449" s="284"/>
      <c r="G3449" s="284"/>
      <c r="H3449" s="314">
        <f>H3450</f>
        <v>135000</v>
      </c>
      <c r="I3449" s="314">
        <f>I3450</f>
        <v>0</v>
      </c>
      <c r="J3449" s="314">
        <f>J3450</f>
        <v>0</v>
      </c>
      <c r="K3449" s="314">
        <f t="shared" si="361"/>
        <v>135000</v>
      </c>
    </row>
    <row r="3450" spans="1:11" x14ac:dyDescent="0.2">
      <c r="A3450" s="321" t="s">
        <v>906</v>
      </c>
      <c r="B3450" s="325" t="s">
        <v>828</v>
      </c>
      <c r="C3450" s="326">
        <v>43</v>
      </c>
      <c r="D3450" s="321"/>
      <c r="E3450" s="187">
        <v>422</v>
      </c>
      <c r="F3450" s="230"/>
      <c r="G3450" s="327"/>
      <c r="H3450" s="200">
        <f>H3451+H3452</f>
        <v>135000</v>
      </c>
      <c r="I3450" s="200">
        <f>I3451+I3452</f>
        <v>0</v>
      </c>
      <c r="J3450" s="200">
        <f>J3451+J3452</f>
        <v>0</v>
      </c>
      <c r="K3450" s="200">
        <f t="shared" si="361"/>
        <v>135000</v>
      </c>
    </row>
    <row r="3451" spans="1:11" ht="15" x14ac:dyDescent="0.2">
      <c r="A3451" s="215" t="s">
        <v>906</v>
      </c>
      <c r="B3451" s="213" t="s">
        <v>828</v>
      </c>
      <c r="C3451" s="214">
        <v>43</v>
      </c>
      <c r="D3451" s="215" t="s">
        <v>25</v>
      </c>
      <c r="E3451" s="188">
        <v>4223</v>
      </c>
      <c r="F3451" s="228" t="s">
        <v>131</v>
      </c>
      <c r="H3451" s="244">
        <v>56000</v>
      </c>
      <c r="I3451" s="244"/>
      <c r="J3451" s="244"/>
      <c r="K3451" s="244">
        <f t="shared" si="361"/>
        <v>56000</v>
      </c>
    </row>
    <row r="3452" spans="1:11" ht="15" x14ac:dyDescent="0.2">
      <c r="A3452" s="215" t="s">
        <v>906</v>
      </c>
      <c r="B3452" s="213" t="s">
        <v>828</v>
      </c>
      <c r="C3452" s="214">
        <v>43</v>
      </c>
      <c r="D3452" s="215" t="s">
        <v>25</v>
      </c>
      <c r="E3452" s="188">
        <v>4225</v>
      </c>
      <c r="F3452" s="228" t="s">
        <v>134</v>
      </c>
      <c r="H3452" s="330">
        <v>79000</v>
      </c>
      <c r="I3452" s="330"/>
      <c r="J3452" s="330"/>
      <c r="K3452" s="330">
        <f t="shared" si="361"/>
        <v>79000</v>
      </c>
    </row>
    <row r="3453" spans="1:11" x14ac:dyDescent="0.2">
      <c r="A3453" s="331" t="s">
        <v>906</v>
      </c>
      <c r="B3453" s="329" t="s">
        <v>828</v>
      </c>
      <c r="C3453" s="282">
        <v>51</v>
      </c>
      <c r="D3453" s="329"/>
      <c r="E3453" s="283">
        <v>31</v>
      </c>
      <c r="F3453" s="284"/>
      <c r="G3453" s="284"/>
      <c r="H3453" s="314">
        <f>H3454+H3456</f>
        <v>0</v>
      </c>
      <c r="I3453" s="314">
        <f t="shared" ref="I3453:J3453" si="365">I3454+I3456</f>
        <v>0</v>
      </c>
      <c r="J3453" s="314">
        <f t="shared" si="365"/>
        <v>3212</v>
      </c>
      <c r="K3453" s="314">
        <f t="shared" si="361"/>
        <v>3212</v>
      </c>
    </row>
    <row r="3454" spans="1:11" x14ac:dyDescent="0.2">
      <c r="A3454" s="321" t="s">
        <v>906</v>
      </c>
      <c r="B3454" s="325" t="s">
        <v>828</v>
      </c>
      <c r="C3454" s="326">
        <v>51</v>
      </c>
      <c r="D3454" s="321"/>
      <c r="E3454" s="187">
        <v>311</v>
      </c>
      <c r="F3454" s="230"/>
      <c r="G3454" s="327"/>
      <c r="H3454" s="200">
        <f>H3455</f>
        <v>0</v>
      </c>
      <c r="I3454" s="200">
        <f t="shared" ref="I3454:J3454" si="366">I3455</f>
        <v>0</v>
      </c>
      <c r="J3454" s="200">
        <f t="shared" si="366"/>
        <v>2682</v>
      </c>
      <c r="K3454" s="200">
        <f t="shared" si="361"/>
        <v>2682</v>
      </c>
    </row>
    <row r="3455" spans="1:11" ht="15" x14ac:dyDescent="0.2">
      <c r="A3455" s="215" t="s">
        <v>906</v>
      </c>
      <c r="B3455" s="213" t="s">
        <v>828</v>
      </c>
      <c r="C3455" s="214">
        <v>51</v>
      </c>
      <c r="D3455" s="215" t="s">
        <v>25</v>
      </c>
      <c r="E3455" s="188">
        <v>3111</v>
      </c>
      <c r="F3455" s="228" t="s">
        <v>19</v>
      </c>
      <c r="H3455" s="244"/>
      <c r="I3455" s="244"/>
      <c r="J3455" s="244">
        <v>2682</v>
      </c>
      <c r="K3455" s="244">
        <f t="shared" si="361"/>
        <v>2682</v>
      </c>
    </row>
    <row r="3456" spans="1:11" x14ac:dyDescent="0.2">
      <c r="A3456" s="321" t="s">
        <v>906</v>
      </c>
      <c r="B3456" s="325" t="s">
        <v>828</v>
      </c>
      <c r="C3456" s="326">
        <v>51</v>
      </c>
      <c r="D3456" s="321"/>
      <c r="E3456" s="187">
        <v>313</v>
      </c>
      <c r="F3456" s="230"/>
      <c r="G3456" s="327"/>
      <c r="H3456" s="200">
        <f>H3457</f>
        <v>0</v>
      </c>
      <c r="I3456" s="200">
        <f t="shared" ref="I3456:J3456" si="367">I3457</f>
        <v>0</v>
      </c>
      <c r="J3456" s="200">
        <f t="shared" si="367"/>
        <v>530</v>
      </c>
      <c r="K3456" s="200">
        <f t="shared" si="361"/>
        <v>530</v>
      </c>
    </row>
    <row r="3457" spans="1:11" ht="15" x14ac:dyDescent="0.2">
      <c r="A3457" s="215" t="s">
        <v>906</v>
      </c>
      <c r="B3457" s="213" t="s">
        <v>828</v>
      </c>
      <c r="C3457" s="214">
        <v>51</v>
      </c>
      <c r="D3457" s="215" t="s">
        <v>25</v>
      </c>
      <c r="E3457" s="188">
        <v>3132</v>
      </c>
      <c r="F3457" s="228" t="s">
        <v>280</v>
      </c>
      <c r="H3457" s="244"/>
      <c r="I3457" s="244"/>
      <c r="J3457" s="244">
        <v>530</v>
      </c>
      <c r="K3457" s="244">
        <f t="shared" si="361"/>
        <v>530</v>
      </c>
    </row>
    <row r="3458" spans="1:11" x14ac:dyDescent="0.2">
      <c r="A3458" s="331" t="s">
        <v>906</v>
      </c>
      <c r="B3458" s="329" t="s">
        <v>828</v>
      </c>
      <c r="C3458" s="282">
        <v>559</v>
      </c>
      <c r="D3458" s="329"/>
      <c r="E3458" s="283">
        <v>31</v>
      </c>
      <c r="F3458" s="284"/>
      <c r="G3458" s="284"/>
      <c r="H3458" s="314">
        <f>H3459+H3463+H3461</f>
        <v>167500</v>
      </c>
      <c r="I3458" s="314">
        <f>I3459+I3463+I3461</f>
        <v>0</v>
      </c>
      <c r="J3458" s="314">
        <f>J3459+J3463+J3461</f>
        <v>0</v>
      </c>
      <c r="K3458" s="314">
        <f t="shared" si="361"/>
        <v>167500</v>
      </c>
    </row>
    <row r="3459" spans="1:11" x14ac:dyDescent="0.2">
      <c r="A3459" s="321" t="s">
        <v>906</v>
      </c>
      <c r="B3459" s="325" t="s">
        <v>828</v>
      </c>
      <c r="C3459" s="326">
        <v>559</v>
      </c>
      <c r="D3459" s="321"/>
      <c r="E3459" s="187">
        <v>311</v>
      </c>
      <c r="F3459" s="230"/>
      <c r="G3459" s="327"/>
      <c r="H3459" s="200">
        <f>H3460</f>
        <v>139000</v>
      </c>
      <c r="I3459" s="200">
        <f>I3460</f>
        <v>0</v>
      </c>
      <c r="J3459" s="200">
        <f>J3460</f>
        <v>0</v>
      </c>
      <c r="K3459" s="200">
        <f t="shared" si="361"/>
        <v>139000</v>
      </c>
    </row>
    <row r="3460" spans="1:11" ht="15" x14ac:dyDescent="0.2">
      <c r="A3460" s="215" t="s">
        <v>906</v>
      </c>
      <c r="B3460" s="213" t="s">
        <v>828</v>
      </c>
      <c r="C3460" s="214">
        <v>559</v>
      </c>
      <c r="D3460" s="215" t="s">
        <v>25</v>
      </c>
      <c r="E3460" s="188">
        <v>3111</v>
      </c>
      <c r="F3460" s="228" t="s">
        <v>19</v>
      </c>
      <c r="H3460" s="330">
        <v>139000</v>
      </c>
      <c r="I3460" s="330"/>
      <c r="J3460" s="330"/>
      <c r="K3460" s="330">
        <f t="shared" si="361"/>
        <v>139000</v>
      </c>
    </row>
    <row r="3461" spans="1:11" x14ac:dyDescent="0.2">
      <c r="A3461" s="321" t="s">
        <v>906</v>
      </c>
      <c r="B3461" s="325" t="s">
        <v>828</v>
      </c>
      <c r="C3461" s="326">
        <v>559</v>
      </c>
      <c r="D3461" s="321"/>
      <c r="E3461" s="187">
        <v>312</v>
      </c>
      <c r="F3461" s="230"/>
      <c r="G3461" s="327"/>
      <c r="H3461" s="200">
        <f>H3462</f>
        <v>500</v>
      </c>
      <c r="I3461" s="200">
        <f>I3462</f>
        <v>0</v>
      </c>
      <c r="J3461" s="200">
        <f>J3462</f>
        <v>0</v>
      </c>
      <c r="K3461" s="200">
        <f t="shared" si="361"/>
        <v>500</v>
      </c>
    </row>
    <row r="3462" spans="1:11" ht="15" x14ac:dyDescent="0.2">
      <c r="A3462" s="215" t="s">
        <v>906</v>
      </c>
      <c r="B3462" s="213" t="s">
        <v>828</v>
      </c>
      <c r="C3462" s="214">
        <v>559</v>
      </c>
      <c r="D3462" s="215" t="s">
        <v>25</v>
      </c>
      <c r="E3462" s="188">
        <v>3121</v>
      </c>
      <c r="F3462" s="228" t="s">
        <v>138</v>
      </c>
      <c r="H3462" s="330">
        <v>500</v>
      </c>
      <c r="I3462" s="330"/>
      <c r="J3462" s="330"/>
      <c r="K3462" s="330">
        <f t="shared" si="361"/>
        <v>500</v>
      </c>
    </row>
    <row r="3463" spans="1:11" x14ac:dyDescent="0.2">
      <c r="A3463" s="321" t="s">
        <v>906</v>
      </c>
      <c r="B3463" s="325" t="s">
        <v>828</v>
      </c>
      <c r="C3463" s="326">
        <v>559</v>
      </c>
      <c r="D3463" s="321"/>
      <c r="E3463" s="187">
        <v>313</v>
      </c>
      <c r="F3463" s="230"/>
      <c r="G3463" s="327"/>
      <c r="H3463" s="200">
        <f>H3464</f>
        <v>28000</v>
      </c>
      <c r="I3463" s="200">
        <f>I3464</f>
        <v>0</v>
      </c>
      <c r="J3463" s="200">
        <f>J3464</f>
        <v>0</v>
      </c>
      <c r="K3463" s="200">
        <f t="shared" si="361"/>
        <v>28000</v>
      </c>
    </row>
    <row r="3464" spans="1:11" ht="15" x14ac:dyDescent="0.2">
      <c r="A3464" s="215" t="s">
        <v>906</v>
      </c>
      <c r="B3464" s="213" t="s">
        <v>828</v>
      </c>
      <c r="C3464" s="214">
        <v>559</v>
      </c>
      <c r="D3464" s="215" t="s">
        <v>25</v>
      </c>
      <c r="E3464" s="188">
        <v>3132</v>
      </c>
      <c r="F3464" s="228" t="s">
        <v>280</v>
      </c>
      <c r="H3464" s="330">
        <v>28000</v>
      </c>
      <c r="I3464" s="330"/>
      <c r="J3464" s="330"/>
      <c r="K3464" s="330">
        <f t="shared" si="361"/>
        <v>28000</v>
      </c>
    </row>
    <row r="3465" spans="1:11" x14ac:dyDescent="0.2">
      <c r="A3465" s="331" t="s">
        <v>906</v>
      </c>
      <c r="B3465" s="329" t="s">
        <v>828</v>
      </c>
      <c r="C3465" s="282">
        <v>559</v>
      </c>
      <c r="D3465" s="329"/>
      <c r="E3465" s="283">
        <v>32</v>
      </c>
      <c r="F3465" s="284"/>
      <c r="G3465" s="284"/>
      <c r="H3465" s="314">
        <f>H3466</f>
        <v>35400</v>
      </c>
      <c r="I3465" s="314">
        <f>I3466</f>
        <v>0</v>
      </c>
      <c r="J3465" s="314">
        <f>J3466</f>
        <v>0</v>
      </c>
      <c r="K3465" s="314">
        <f t="shared" si="361"/>
        <v>35400</v>
      </c>
    </row>
    <row r="3466" spans="1:11" x14ac:dyDescent="0.2">
      <c r="A3466" s="321" t="s">
        <v>906</v>
      </c>
      <c r="B3466" s="325" t="s">
        <v>828</v>
      </c>
      <c r="C3466" s="326">
        <v>559</v>
      </c>
      <c r="D3466" s="321"/>
      <c r="E3466" s="187">
        <v>321</v>
      </c>
      <c r="F3466" s="230"/>
      <c r="G3466" s="327"/>
      <c r="H3466" s="200">
        <f>SUM(H3467:H3468)</f>
        <v>35400</v>
      </c>
      <c r="I3466" s="200">
        <f>SUM(I3467:I3468)</f>
        <v>0</v>
      </c>
      <c r="J3466" s="200">
        <f>SUM(J3467:J3468)</f>
        <v>0</v>
      </c>
      <c r="K3466" s="200">
        <f t="shared" si="361"/>
        <v>35400</v>
      </c>
    </row>
    <row r="3467" spans="1:11" ht="15" x14ac:dyDescent="0.2">
      <c r="A3467" s="215" t="s">
        <v>906</v>
      </c>
      <c r="B3467" s="213" t="s">
        <v>828</v>
      </c>
      <c r="C3467" s="214">
        <v>559</v>
      </c>
      <c r="D3467" s="215" t="s">
        <v>25</v>
      </c>
      <c r="E3467" s="188">
        <v>3211</v>
      </c>
      <c r="F3467" s="228" t="s">
        <v>110</v>
      </c>
      <c r="H3467" s="330">
        <v>26000</v>
      </c>
      <c r="I3467" s="330"/>
      <c r="J3467" s="330"/>
      <c r="K3467" s="330">
        <f t="shared" ref="K3467:K3530" si="368">H3467-I3467+J3467</f>
        <v>26000</v>
      </c>
    </row>
    <row r="3468" spans="1:11" ht="30" x14ac:dyDescent="0.2">
      <c r="A3468" s="215" t="s">
        <v>906</v>
      </c>
      <c r="B3468" s="213" t="s">
        <v>828</v>
      </c>
      <c r="C3468" s="214">
        <v>559</v>
      </c>
      <c r="D3468" s="215" t="s">
        <v>25</v>
      </c>
      <c r="E3468" s="188">
        <v>3212</v>
      </c>
      <c r="F3468" s="228" t="s">
        <v>111</v>
      </c>
      <c r="H3468" s="330">
        <v>9400</v>
      </c>
      <c r="I3468" s="330"/>
      <c r="J3468" s="330"/>
      <c r="K3468" s="330">
        <f t="shared" si="368"/>
        <v>9400</v>
      </c>
    </row>
    <row r="3469" spans="1:11" x14ac:dyDescent="0.2">
      <c r="A3469" s="331" t="s">
        <v>906</v>
      </c>
      <c r="B3469" s="329" t="s">
        <v>828</v>
      </c>
      <c r="C3469" s="282">
        <v>559</v>
      </c>
      <c r="D3469" s="329"/>
      <c r="E3469" s="283">
        <v>42</v>
      </c>
      <c r="F3469" s="284"/>
      <c r="G3469" s="284"/>
      <c r="H3469" s="314">
        <f>H3470</f>
        <v>765000</v>
      </c>
      <c r="I3469" s="314">
        <f>I3470</f>
        <v>0</v>
      </c>
      <c r="J3469" s="314">
        <f>J3470</f>
        <v>0</v>
      </c>
      <c r="K3469" s="314">
        <f t="shared" si="368"/>
        <v>765000</v>
      </c>
    </row>
    <row r="3470" spans="1:11" x14ac:dyDescent="0.2">
      <c r="A3470" s="321" t="s">
        <v>906</v>
      </c>
      <c r="B3470" s="325" t="s">
        <v>828</v>
      </c>
      <c r="C3470" s="326">
        <v>559</v>
      </c>
      <c r="D3470" s="321"/>
      <c r="E3470" s="187">
        <v>422</v>
      </c>
      <c r="F3470" s="230"/>
      <c r="G3470" s="327"/>
      <c r="H3470" s="200">
        <f>H3471+H3472</f>
        <v>765000</v>
      </c>
      <c r="I3470" s="200">
        <f>I3471+I3472</f>
        <v>0</v>
      </c>
      <c r="J3470" s="200">
        <f>J3471+J3472</f>
        <v>0</v>
      </c>
      <c r="K3470" s="200">
        <f t="shared" si="368"/>
        <v>765000</v>
      </c>
    </row>
    <row r="3471" spans="1:11" ht="15" x14ac:dyDescent="0.2">
      <c r="A3471" s="215" t="s">
        <v>906</v>
      </c>
      <c r="B3471" s="213" t="s">
        <v>828</v>
      </c>
      <c r="C3471" s="214">
        <v>559</v>
      </c>
      <c r="D3471" s="215" t="s">
        <v>25</v>
      </c>
      <c r="E3471" s="188">
        <v>4223</v>
      </c>
      <c r="F3471" s="228" t="s">
        <v>131</v>
      </c>
      <c r="H3471" s="244">
        <v>319000</v>
      </c>
      <c r="I3471" s="244"/>
      <c r="J3471" s="244"/>
      <c r="K3471" s="244">
        <f t="shared" si="368"/>
        <v>319000</v>
      </c>
    </row>
    <row r="3472" spans="1:11" ht="15" x14ac:dyDescent="0.2">
      <c r="A3472" s="215" t="s">
        <v>906</v>
      </c>
      <c r="B3472" s="213" t="s">
        <v>828</v>
      </c>
      <c r="C3472" s="214">
        <v>559</v>
      </c>
      <c r="D3472" s="215" t="s">
        <v>25</v>
      </c>
      <c r="E3472" s="188">
        <v>4225</v>
      </c>
      <c r="F3472" s="228" t="s">
        <v>134</v>
      </c>
      <c r="H3472" s="330">
        <v>446000</v>
      </c>
      <c r="I3472" s="330"/>
      <c r="J3472" s="330"/>
      <c r="K3472" s="330">
        <f t="shared" si="368"/>
        <v>446000</v>
      </c>
    </row>
    <row r="3473" spans="1:11" x14ac:dyDescent="0.2">
      <c r="A3473" s="362" t="s">
        <v>907</v>
      </c>
      <c r="B3473" s="415" t="s">
        <v>747</v>
      </c>
      <c r="C3473" s="415"/>
      <c r="D3473" s="415"/>
      <c r="E3473" s="415"/>
      <c r="F3473" s="233" t="s">
        <v>735</v>
      </c>
      <c r="G3473" s="180"/>
      <c r="H3473" s="151">
        <f>H3520+H3474+H3541+H3574+H3603</f>
        <v>23933000</v>
      </c>
      <c r="I3473" s="151">
        <f t="shared" ref="I3473:J3473" si="369">I3520+I3474+I3541+I3574+I3603</f>
        <v>38000</v>
      </c>
      <c r="J3473" s="151">
        <f t="shared" si="369"/>
        <v>2210000</v>
      </c>
      <c r="K3473" s="151">
        <f t="shared" si="368"/>
        <v>26105000</v>
      </c>
    </row>
    <row r="3474" spans="1:11" ht="67.5" x14ac:dyDescent="0.2">
      <c r="A3474" s="354" t="s">
        <v>907</v>
      </c>
      <c r="B3474" s="293" t="s">
        <v>876</v>
      </c>
      <c r="C3474" s="293"/>
      <c r="D3474" s="293"/>
      <c r="E3474" s="294"/>
      <c r="F3474" s="296" t="s">
        <v>85</v>
      </c>
      <c r="G3474" s="297" t="s">
        <v>683</v>
      </c>
      <c r="H3474" s="298">
        <f>H3475+H3483+H3511+H3517</f>
        <v>14020000</v>
      </c>
      <c r="I3474" s="298">
        <f>I3475+I3483+I3511+I3517</f>
        <v>0</v>
      </c>
      <c r="J3474" s="298">
        <f>J3475+J3483+J3511+J3517</f>
        <v>0</v>
      </c>
      <c r="K3474" s="298">
        <f t="shared" si="368"/>
        <v>14020000</v>
      </c>
    </row>
    <row r="3475" spans="1:11" x14ac:dyDescent="0.2">
      <c r="A3475" s="331" t="s">
        <v>907</v>
      </c>
      <c r="B3475" s="329" t="s">
        <v>876</v>
      </c>
      <c r="C3475" s="282">
        <v>43</v>
      </c>
      <c r="D3475" s="329"/>
      <c r="E3475" s="283">
        <v>31</v>
      </c>
      <c r="F3475" s="284"/>
      <c r="G3475" s="284"/>
      <c r="H3475" s="314">
        <f>H3476+H3479+H3481</f>
        <v>5930000</v>
      </c>
      <c r="I3475" s="314">
        <f>I3476+I3479+I3481</f>
        <v>0</v>
      </c>
      <c r="J3475" s="314">
        <f>J3476+J3479+J3481</f>
        <v>0</v>
      </c>
      <c r="K3475" s="314">
        <f t="shared" si="368"/>
        <v>5930000</v>
      </c>
    </row>
    <row r="3476" spans="1:11" x14ac:dyDescent="0.2">
      <c r="A3476" s="321" t="s">
        <v>907</v>
      </c>
      <c r="B3476" s="325" t="s">
        <v>876</v>
      </c>
      <c r="C3476" s="326">
        <v>43</v>
      </c>
      <c r="D3476" s="321"/>
      <c r="E3476" s="187">
        <v>311</v>
      </c>
      <c r="F3476" s="230"/>
      <c r="G3476" s="327"/>
      <c r="H3476" s="200">
        <f>H3477+H3478</f>
        <v>4730000</v>
      </c>
      <c r="I3476" s="200">
        <f>I3477+I3478</f>
        <v>0</v>
      </c>
      <c r="J3476" s="200">
        <f>J3477+J3478</f>
        <v>0</v>
      </c>
      <c r="K3476" s="200">
        <f t="shared" si="368"/>
        <v>4730000</v>
      </c>
    </row>
    <row r="3477" spans="1:11" ht="15" x14ac:dyDescent="0.2">
      <c r="A3477" s="215" t="s">
        <v>907</v>
      </c>
      <c r="B3477" s="213" t="s">
        <v>876</v>
      </c>
      <c r="C3477" s="214">
        <v>43</v>
      </c>
      <c r="D3477" s="215" t="s">
        <v>25</v>
      </c>
      <c r="E3477" s="188">
        <v>3111</v>
      </c>
      <c r="F3477" s="228" t="s">
        <v>19</v>
      </c>
      <c r="H3477" s="330">
        <v>4700000</v>
      </c>
      <c r="I3477" s="330"/>
      <c r="J3477" s="330"/>
      <c r="K3477" s="330">
        <f t="shared" si="368"/>
        <v>4700000</v>
      </c>
    </row>
    <row r="3478" spans="1:11" ht="15" x14ac:dyDescent="0.2">
      <c r="A3478" s="215" t="s">
        <v>907</v>
      </c>
      <c r="B3478" s="213" t="s">
        <v>876</v>
      </c>
      <c r="C3478" s="214">
        <v>43</v>
      </c>
      <c r="D3478" s="215" t="s">
        <v>25</v>
      </c>
      <c r="E3478" s="188">
        <v>3112</v>
      </c>
      <c r="F3478" s="228" t="s">
        <v>638</v>
      </c>
      <c r="H3478" s="330">
        <v>30000</v>
      </c>
      <c r="I3478" s="330"/>
      <c r="J3478" s="330"/>
      <c r="K3478" s="330">
        <f t="shared" si="368"/>
        <v>30000</v>
      </c>
    </row>
    <row r="3479" spans="1:11" x14ac:dyDescent="0.2">
      <c r="A3479" s="321" t="s">
        <v>907</v>
      </c>
      <c r="B3479" s="325" t="s">
        <v>876</v>
      </c>
      <c r="C3479" s="326">
        <v>43</v>
      </c>
      <c r="D3479" s="321"/>
      <c r="E3479" s="187">
        <v>312</v>
      </c>
      <c r="F3479" s="230"/>
      <c r="G3479" s="327"/>
      <c r="H3479" s="200">
        <f>H3480</f>
        <v>500000</v>
      </c>
      <c r="I3479" s="200">
        <f>I3480</f>
        <v>0</v>
      </c>
      <c r="J3479" s="200">
        <f>J3480</f>
        <v>0</v>
      </c>
      <c r="K3479" s="200">
        <f t="shared" si="368"/>
        <v>500000</v>
      </c>
    </row>
    <row r="3480" spans="1:11" ht="15" x14ac:dyDescent="0.2">
      <c r="A3480" s="215" t="s">
        <v>907</v>
      </c>
      <c r="B3480" s="213" t="s">
        <v>876</v>
      </c>
      <c r="C3480" s="214">
        <v>43</v>
      </c>
      <c r="D3480" s="215" t="s">
        <v>25</v>
      </c>
      <c r="E3480" s="188">
        <v>3121</v>
      </c>
      <c r="F3480" s="228" t="s">
        <v>22</v>
      </c>
      <c r="H3480" s="330">
        <v>500000</v>
      </c>
      <c r="I3480" s="330"/>
      <c r="J3480" s="330"/>
      <c r="K3480" s="330">
        <f t="shared" si="368"/>
        <v>500000</v>
      </c>
    </row>
    <row r="3481" spans="1:11" x14ac:dyDescent="0.2">
      <c r="A3481" s="321" t="s">
        <v>907</v>
      </c>
      <c r="B3481" s="325" t="s">
        <v>876</v>
      </c>
      <c r="C3481" s="326">
        <v>43</v>
      </c>
      <c r="D3481" s="321"/>
      <c r="E3481" s="187">
        <v>313</v>
      </c>
      <c r="F3481" s="230"/>
      <c r="G3481" s="327"/>
      <c r="H3481" s="200">
        <f>H3482</f>
        <v>700000</v>
      </c>
      <c r="I3481" s="200">
        <f>I3482</f>
        <v>0</v>
      </c>
      <c r="J3481" s="200">
        <f>J3482</f>
        <v>0</v>
      </c>
      <c r="K3481" s="200">
        <f t="shared" si="368"/>
        <v>700000</v>
      </c>
    </row>
    <row r="3482" spans="1:11" ht="15" x14ac:dyDescent="0.2">
      <c r="A3482" s="215" t="s">
        <v>907</v>
      </c>
      <c r="B3482" s="213" t="s">
        <v>876</v>
      </c>
      <c r="C3482" s="214">
        <v>43</v>
      </c>
      <c r="D3482" s="215" t="s">
        <v>25</v>
      </c>
      <c r="E3482" s="188">
        <v>3132</v>
      </c>
      <c r="F3482" s="228" t="s">
        <v>280</v>
      </c>
      <c r="H3482" s="330">
        <v>700000</v>
      </c>
      <c r="I3482" s="330"/>
      <c r="J3482" s="330"/>
      <c r="K3482" s="330">
        <f t="shared" si="368"/>
        <v>700000</v>
      </c>
    </row>
    <row r="3483" spans="1:11" x14ac:dyDescent="0.2">
      <c r="A3483" s="331" t="s">
        <v>907</v>
      </c>
      <c r="B3483" s="329" t="s">
        <v>876</v>
      </c>
      <c r="C3483" s="282">
        <v>43</v>
      </c>
      <c r="D3483" s="329"/>
      <c r="E3483" s="283">
        <v>32</v>
      </c>
      <c r="F3483" s="284"/>
      <c r="G3483" s="284"/>
      <c r="H3483" s="314">
        <f>H3484+H3489+H3494+H3503</f>
        <v>7690000</v>
      </c>
      <c r="I3483" s="314">
        <f>I3484+I3489+I3494+I3503</f>
        <v>0</v>
      </c>
      <c r="J3483" s="314">
        <f>J3484+J3489+J3494+J3503</f>
        <v>0</v>
      </c>
      <c r="K3483" s="314">
        <f t="shared" si="368"/>
        <v>7690000</v>
      </c>
    </row>
    <row r="3484" spans="1:11" x14ac:dyDescent="0.2">
      <c r="A3484" s="321" t="s">
        <v>907</v>
      </c>
      <c r="B3484" s="325" t="s">
        <v>876</v>
      </c>
      <c r="C3484" s="326">
        <v>43</v>
      </c>
      <c r="D3484" s="321"/>
      <c r="E3484" s="187">
        <v>321</v>
      </c>
      <c r="F3484" s="230"/>
      <c r="G3484" s="327"/>
      <c r="H3484" s="200">
        <f>H3485+H3486+H3487+H3488</f>
        <v>380000</v>
      </c>
      <c r="I3484" s="200">
        <f>I3485+I3486+I3487+I3488</f>
        <v>0</v>
      </c>
      <c r="J3484" s="200">
        <f>J3485+J3486+J3487+J3488</f>
        <v>0</v>
      </c>
      <c r="K3484" s="200">
        <f t="shared" si="368"/>
        <v>380000</v>
      </c>
    </row>
    <row r="3485" spans="1:11" ht="15" x14ac:dyDescent="0.2">
      <c r="A3485" s="215" t="s">
        <v>907</v>
      </c>
      <c r="B3485" s="213" t="s">
        <v>876</v>
      </c>
      <c r="C3485" s="214">
        <v>43</v>
      </c>
      <c r="D3485" s="215" t="s">
        <v>25</v>
      </c>
      <c r="E3485" s="188">
        <v>3211</v>
      </c>
      <c r="F3485" s="228" t="s">
        <v>110</v>
      </c>
      <c r="H3485" s="330">
        <v>250000</v>
      </c>
      <c r="I3485" s="330"/>
      <c r="J3485" s="330"/>
      <c r="K3485" s="330">
        <f t="shared" si="368"/>
        <v>250000</v>
      </c>
    </row>
    <row r="3486" spans="1:11" ht="30" x14ac:dyDescent="0.2">
      <c r="A3486" s="215" t="s">
        <v>907</v>
      </c>
      <c r="B3486" s="213" t="s">
        <v>876</v>
      </c>
      <c r="C3486" s="214">
        <v>43</v>
      </c>
      <c r="D3486" s="215" t="s">
        <v>25</v>
      </c>
      <c r="E3486" s="188">
        <v>3212</v>
      </c>
      <c r="F3486" s="228" t="s">
        <v>111</v>
      </c>
      <c r="H3486" s="330">
        <v>70000</v>
      </c>
      <c r="I3486" s="330"/>
      <c r="J3486" s="330"/>
      <c r="K3486" s="330">
        <f t="shared" si="368"/>
        <v>70000</v>
      </c>
    </row>
    <row r="3487" spans="1:11" ht="15" x14ac:dyDescent="0.2">
      <c r="A3487" s="215" t="s">
        <v>907</v>
      </c>
      <c r="B3487" s="213" t="s">
        <v>876</v>
      </c>
      <c r="C3487" s="214">
        <v>43</v>
      </c>
      <c r="D3487" s="215" t="s">
        <v>25</v>
      </c>
      <c r="E3487" s="188">
        <v>3213</v>
      </c>
      <c r="F3487" s="228" t="s">
        <v>112</v>
      </c>
      <c r="H3487" s="330">
        <v>50000</v>
      </c>
      <c r="I3487" s="330"/>
      <c r="J3487" s="330"/>
      <c r="K3487" s="330">
        <f t="shared" si="368"/>
        <v>50000</v>
      </c>
    </row>
    <row r="3488" spans="1:11" ht="15" x14ac:dyDescent="0.2">
      <c r="A3488" s="215" t="s">
        <v>907</v>
      </c>
      <c r="B3488" s="213" t="s">
        <v>876</v>
      </c>
      <c r="C3488" s="214">
        <v>43</v>
      </c>
      <c r="D3488" s="215" t="s">
        <v>25</v>
      </c>
      <c r="E3488" s="188">
        <v>3214</v>
      </c>
      <c r="F3488" s="228" t="s">
        <v>234</v>
      </c>
      <c r="H3488" s="330">
        <v>10000</v>
      </c>
      <c r="I3488" s="330"/>
      <c r="J3488" s="330"/>
      <c r="K3488" s="330">
        <f t="shared" si="368"/>
        <v>10000</v>
      </c>
    </row>
    <row r="3489" spans="1:11" x14ac:dyDescent="0.2">
      <c r="A3489" s="321" t="s">
        <v>907</v>
      </c>
      <c r="B3489" s="325" t="s">
        <v>876</v>
      </c>
      <c r="C3489" s="326">
        <v>43</v>
      </c>
      <c r="D3489" s="321"/>
      <c r="E3489" s="187">
        <v>322</v>
      </c>
      <c r="F3489" s="230"/>
      <c r="G3489" s="327"/>
      <c r="H3489" s="200">
        <f>H3490+H3491+H3492+H3493</f>
        <v>500000</v>
      </c>
      <c r="I3489" s="200">
        <f>I3490+I3491+I3492+I3493</f>
        <v>0</v>
      </c>
      <c r="J3489" s="200">
        <f>J3490+J3491+J3492+J3493</f>
        <v>0</v>
      </c>
      <c r="K3489" s="200">
        <f t="shared" si="368"/>
        <v>500000</v>
      </c>
    </row>
    <row r="3490" spans="1:11" ht="15" x14ac:dyDescent="0.2">
      <c r="A3490" s="215" t="s">
        <v>907</v>
      </c>
      <c r="B3490" s="213" t="s">
        <v>876</v>
      </c>
      <c r="C3490" s="214">
        <v>43</v>
      </c>
      <c r="D3490" s="215" t="s">
        <v>25</v>
      </c>
      <c r="E3490" s="188">
        <v>3221</v>
      </c>
      <c r="F3490" s="228" t="s">
        <v>146</v>
      </c>
      <c r="H3490" s="330">
        <v>150000</v>
      </c>
      <c r="I3490" s="330"/>
      <c r="J3490" s="330"/>
      <c r="K3490" s="330">
        <f t="shared" si="368"/>
        <v>150000</v>
      </c>
    </row>
    <row r="3491" spans="1:11" ht="15" x14ac:dyDescent="0.2">
      <c r="A3491" s="215" t="s">
        <v>907</v>
      </c>
      <c r="B3491" s="213" t="s">
        <v>876</v>
      </c>
      <c r="C3491" s="214">
        <v>43</v>
      </c>
      <c r="D3491" s="215" t="s">
        <v>25</v>
      </c>
      <c r="E3491" s="188">
        <v>3223</v>
      </c>
      <c r="F3491" s="228" t="s">
        <v>115</v>
      </c>
      <c r="H3491" s="330">
        <v>300000</v>
      </c>
      <c r="I3491" s="330"/>
      <c r="J3491" s="330"/>
      <c r="K3491" s="330">
        <f t="shared" si="368"/>
        <v>300000</v>
      </c>
    </row>
    <row r="3492" spans="1:11" ht="15" x14ac:dyDescent="0.2">
      <c r="A3492" s="215" t="s">
        <v>907</v>
      </c>
      <c r="B3492" s="213" t="s">
        <v>876</v>
      </c>
      <c r="C3492" s="214">
        <v>43</v>
      </c>
      <c r="D3492" s="215" t="s">
        <v>25</v>
      </c>
      <c r="E3492" s="188">
        <v>3225</v>
      </c>
      <c r="F3492" s="228" t="s">
        <v>151</v>
      </c>
      <c r="H3492" s="330">
        <v>30000</v>
      </c>
      <c r="I3492" s="330"/>
      <c r="J3492" s="330"/>
      <c r="K3492" s="330">
        <f t="shared" si="368"/>
        <v>30000</v>
      </c>
    </row>
    <row r="3493" spans="1:11" ht="15" x14ac:dyDescent="0.2">
      <c r="A3493" s="215" t="s">
        <v>907</v>
      </c>
      <c r="B3493" s="213" t="s">
        <v>876</v>
      </c>
      <c r="C3493" s="214">
        <v>43</v>
      </c>
      <c r="D3493" s="215" t="s">
        <v>25</v>
      </c>
      <c r="E3493" s="188">
        <v>3227</v>
      </c>
      <c r="F3493" s="228" t="s">
        <v>235</v>
      </c>
      <c r="H3493" s="330">
        <v>20000</v>
      </c>
      <c r="I3493" s="330"/>
      <c r="J3493" s="330"/>
      <c r="K3493" s="330">
        <f t="shared" si="368"/>
        <v>20000</v>
      </c>
    </row>
    <row r="3494" spans="1:11" x14ac:dyDescent="0.2">
      <c r="A3494" s="321" t="s">
        <v>907</v>
      </c>
      <c r="B3494" s="325" t="s">
        <v>876</v>
      </c>
      <c r="C3494" s="326">
        <v>43</v>
      </c>
      <c r="D3494" s="321"/>
      <c r="E3494" s="187">
        <v>323</v>
      </c>
      <c r="F3494" s="230"/>
      <c r="G3494" s="327"/>
      <c r="H3494" s="200">
        <f>H3495+H3496+H3497+H3498+H3499+H3500+H3501+H3502</f>
        <v>5700000</v>
      </c>
      <c r="I3494" s="200">
        <f>I3495+I3496+I3497+I3498+I3499+I3500+I3501+I3502</f>
        <v>0</v>
      </c>
      <c r="J3494" s="200">
        <f>J3495+J3496+J3497+J3498+J3499+J3500+J3501+J3502</f>
        <v>0</v>
      </c>
      <c r="K3494" s="200">
        <f t="shared" si="368"/>
        <v>5700000</v>
      </c>
    </row>
    <row r="3495" spans="1:11" ht="15" x14ac:dyDescent="0.2">
      <c r="A3495" s="215" t="s">
        <v>907</v>
      </c>
      <c r="B3495" s="213" t="s">
        <v>876</v>
      </c>
      <c r="C3495" s="214">
        <v>43</v>
      </c>
      <c r="D3495" s="215" t="s">
        <v>25</v>
      </c>
      <c r="E3495" s="188">
        <v>3231</v>
      </c>
      <c r="F3495" s="228" t="s">
        <v>117</v>
      </c>
      <c r="H3495" s="330">
        <v>100000</v>
      </c>
      <c r="I3495" s="330"/>
      <c r="J3495" s="330"/>
      <c r="K3495" s="330">
        <f t="shared" si="368"/>
        <v>100000</v>
      </c>
    </row>
    <row r="3496" spans="1:11" ht="15" x14ac:dyDescent="0.2">
      <c r="A3496" s="215" t="s">
        <v>907</v>
      </c>
      <c r="B3496" s="213" t="s">
        <v>876</v>
      </c>
      <c r="C3496" s="214">
        <v>43</v>
      </c>
      <c r="D3496" s="215" t="s">
        <v>25</v>
      </c>
      <c r="E3496" s="188">
        <v>3232</v>
      </c>
      <c r="F3496" s="228" t="s">
        <v>118</v>
      </c>
      <c r="H3496" s="330">
        <v>1100000</v>
      </c>
      <c r="I3496" s="330"/>
      <c r="J3496" s="330"/>
      <c r="K3496" s="330">
        <f t="shared" si="368"/>
        <v>1100000</v>
      </c>
    </row>
    <row r="3497" spans="1:11" ht="15" x14ac:dyDescent="0.2">
      <c r="A3497" s="215" t="s">
        <v>907</v>
      </c>
      <c r="B3497" s="213" t="s">
        <v>876</v>
      </c>
      <c r="C3497" s="214">
        <v>43</v>
      </c>
      <c r="D3497" s="215" t="s">
        <v>25</v>
      </c>
      <c r="E3497" s="188">
        <v>3233</v>
      </c>
      <c r="F3497" s="228" t="s">
        <v>119</v>
      </c>
      <c r="H3497" s="330">
        <v>250000</v>
      </c>
      <c r="I3497" s="330"/>
      <c r="J3497" s="330"/>
      <c r="K3497" s="330">
        <f t="shared" si="368"/>
        <v>250000</v>
      </c>
    </row>
    <row r="3498" spans="1:11" ht="15" x14ac:dyDescent="0.2">
      <c r="A3498" s="215" t="s">
        <v>907</v>
      </c>
      <c r="B3498" s="213" t="s">
        <v>876</v>
      </c>
      <c r="C3498" s="214">
        <v>43</v>
      </c>
      <c r="D3498" s="215" t="s">
        <v>25</v>
      </c>
      <c r="E3498" s="188">
        <v>3234</v>
      </c>
      <c r="F3498" s="228" t="s">
        <v>120</v>
      </c>
      <c r="H3498" s="330">
        <v>700000</v>
      </c>
      <c r="I3498" s="330"/>
      <c r="J3498" s="330"/>
      <c r="K3498" s="330">
        <f t="shared" si="368"/>
        <v>700000</v>
      </c>
    </row>
    <row r="3499" spans="1:11" ht="15" x14ac:dyDescent="0.2">
      <c r="A3499" s="215" t="s">
        <v>907</v>
      </c>
      <c r="B3499" s="213" t="s">
        <v>876</v>
      </c>
      <c r="C3499" s="214">
        <v>43</v>
      </c>
      <c r="D3499" s="215" t="s">
        <v>25</v>
      </c>
      <c r="E3499" s="188">
        <v>3235</v>
      </c>
      <c r="F3499" s="228" t="s">
        <v>42</v>
      </c>
      <c r="H3499" s="330">
        <v>2600000</v>
      </c>
      <c r="I3499" s="330"/>
      <c r="J3499" s="330"/>
      <c r="K3499" s="330">
        <f t="shared" si="368"/>
        <v>2600000</v>
      </c>
    </row>
    <row r="3500" spans="1:11" ht="15" x14ac:dyDescent="0.2">
      <c r="A3500" s="215" t="s">
        <v>907</v>
      </c>
      <c r="B3500" s="213" t="s">
        <v>876</v>
      </c>
      <c r="C3500" s="214">
        <v>43</v>
      </c>
      <c r="D3500" s="215" t="s">
        <v>25</v>
      </c>
      <c r="E3500" s="188">
        <v>3237</v>
      </c>
      <c r="F3500" s="228" t="s">
        <v>36</v>
      </c>
      <c r="H3500" s="330">
        <v>300000</v>
      </c>
      <c r="I3500" s="330"/>
      <c r="J3500" s="330"/>
      <c r="K3500" s="330">
        <f t="shared" si="368"/>
        <v>300000</v>
      </c>
    </row>
    <row r="3501" spans="1:11" ht="15" x14ac:dyDescent="0.2">
      <c r="A3501" s="215" t="s">
        <v>907</v>
      </c>
      <c r="B3501" s="213" t="s">
        <v>876</v>
      </c>
      <c r="C3501" s="214">
        <v>43</v>
      </c>
      <c r="D3501" s="215" t="s">
        <v>25</v>
      </c>
      <c r="E3501" s="188">
        <v>3238</v>
      </c>
      <c r="F3501" s="228" t="s">
        <v>122</v>
      </c>
      <c r="H3501" s="330">
        <v>50000</v>
      </c>
      <c r="I3501" s="330"/>
      <c r="J3501" s="330"/>
      <c r="K3501" s="330">
        <f t="shared" si="368"/>
        <v>50000</v>
      </c>
    </row>
    <row r="3502" spans="1:11" ht="15" x14ac:dyDescent="0.2">
      <c r="A3502" s="215" t="s">
        <v>907</v>
      </c>
      <c r="B3502" s="213" t="s">
        <v>876</v>
      </c>
      <c r="C3502" s="214">
        <v>43</v>
      </c>
      <c r="D3502" s="215" t="s">
        <v>25</v>
      </c>
      <c r="E3502" s="188">
        <v>3239</v>
      </c>
      <c r="F3502" s="228" t="s">
        <v>41</v>
      </c>
      <c r="H3502" s="330">
        <v>600000</v>
      </c>
      <c r="I3502" s="330"/>
      <c r="J3502" s="330"/>
      <c r="K3502" s="330">
        <f t="shared" si="368"/>
        <v>600000</v>
      </c>
    </row>
    <row r="3503" spans="1:11" x14ac:dyDescent="0.2">
      <c r="A3503" s="321" t="s">
        <v>907</v>
      </c>
      <c r="B3503" s="325" t="s">
        <v>876</v>
      </c>
      <c r="C3503" s="326">
        <v>43</v>
      </c>
      <c r="D3503" s="321"/>
      <c r="E3503" s="187">
        <v>329</v>
      </c>
      <c r="F3503" s="230"/>
      <c r="G3503" s="327"/>
      <c r="H3503" s="200">
        <f>H3504+H3505+H3506+H3507+H3508+H3509+H3510</f>
        <v>1110000</v>
      </c>
      <c r="I3503" s="200">
        <f>I3504+I3505+I3506+I3507+I3508+I3509+I3510</f>
        <v>0</v>
      </c>
      <c r="J3503" s="200">
        <f>J3504+J3505+J3506+J3507+J3508+J3509+J3510</f>
        <v>0</v>
      </c>
      <c r="K3503" s="200">
        <f t="shared" si="368"/>
        <v>1110000</v>
      </c>
    </row>
    <row r="3504" spans="1:11" ht="30" x14ac:dyDescent="0.2">
      <c r="A3504" s="215" t="s">
        <v>907</v>
      </c>
      <c r="B3504" s="213" t="s">
        <v>876</v>
      </c>
      <c r="C3504" s="214">
        <v>43</v>
      </c>
      <c r="D3504" s="215" t="s">
        <v>25</v>
      </c>
      <c r="E3504" s="188">
        <v>3291</v>
      </c>
      <c r="F3504" s="228" t="s">
        <v>152</v>
      </c>
      <c r="H3504" s="330">
        <v>350000</v>
      </c>
      <c r="I3504" s="330"/>
      <c r="J3504" s="330"/>
      <c r="K3504" s="330">
        <f t="shared" si="368"/>
        <v>350000</v>
      </c>
    </row>
    <row r="3505" spans="1:11" ht="15" x14ac:dyDescent="0.2">
      <c r="A3505" s="215" t="s">
        <v>907</v>
      </c>
      <c r="B3505" s="213" t="s">
        <v>876</v>
      </c>
      <c r="C3505" s="214">
        <v>43</v>
      </c>
      <c r="D3505" s="215" t="s">
        <v>25</v>
      </c>
      <c r="E3505" s="188">
        <v>3292</v>
      </c>
      <c r="F3505" s="228" t="s">
        <v>123</v>
      </c>
      <c r="H3505" s="330">
        <v>250000</v>
      </c>
      <c r="I3505" s="330"/>
      <c r="J3505" s="330"/>
      <c r="K3505" s="330">
        <f t="shared" si="368"/>
        <v>250000</v>
      </c>
    </row>
    <row r="3506" spans="1:11" ht="15" x14ac:dyDescent="0.2">
      <c r="A3506" s="215" t="s">
        <v>907</v>
      </c>
      <c r="B3506" s="213" t="s">
        <v>876</v>
      </c>
      <c r="C3506" s="214">
        <v>43</v>
      </c>
      <c r="D3506" s="215" t="s">
        <v>25</v>
      </c>
      <c r="E3506" s="188">
        <v>3293</v>
      </c>
      <c r="F3506" s="228" t="s">
        <v>124</v>
      </c>
      <c r="H3506" s="330">
        <v>80000</v>
      </c>
      <c r="I3506" s="330"/>
      <c r="J3506" s="330"/>
      <c r="K3506" s="330">
        <f t="shared" si="368"/>
        <v>80000</v>
      </c>
    </row>
    <row r="3507" spans="1:11" ht="15" x14ac:dyDescent="0.2">
      <c r="A3507" s="215" t="s">
        <v>907</v>
      </c>
      <c r="B3507" s="213" t="s">
        <v>876</v>
      </c>
      <c r="C3507" s="214">
        <v>43</v>
      </c>
      <c r="D3507" s="215" t="s">
        <v>25</v>
      </c>
      <c r="E3507" s="188">
        <v>3294</v>
      </c>
      <c r="F3507" s="228" t="s">
        <v>611</v>
      </c>
      <c r="H3507" s="330">
        <v>150000</v>
      </c>
      <c r="I3507" s="330"/>
      <c r="J3507" s="330"/>
      <c r="K3507" s="330">
        <f t="shared" si="368"/>
        <v>150000</v>
      </c>
    </row>
    <row r="3508" spans="1:11" ht="15" x14ac:dyDescent="0.2">
      <c r="A3508" s="215" t="s">
        <v>907</v>
      </c>
      <c r="B3508" s="213" t="s">
        <v>876</v>
      </c>
      <c r="C3508" s="214">
        <v>43</v>
      </c>
      <c r="D3508" s="215" t="s">
        <v>25</v>
      </c>
      <c r="E3508" s="188">
        <v>3295</v>
      </c>
      <c r="F3508" s="228" t="s">
        <v>237</v>
      </c>
      <c r="H3508" s="330">
        <v>20000</v>
      </c>
      <c r="I3508" s="330"/>
      <c r="J3508" s="330"/>
      <c r="K3508" s="330">
        <f t="shared" si="368"/>
        <v>20000</v>
      </c>
    </row>
    <row r="3509" spans="1:11" ht="15" x14ac:dyDescent="0.2">
      <c r="A3509" s="215" t="s">
        <v>907</v>
      </c>
      <c r="B3509" s="213" t="s">
        <v>876</v>
      </c>
      <c r="C3509" s="214">
        <v>43</v>
      </c>
      <c r="D3509" s="215" t="s">
        <v>25</v>
      </c>
      <c r="E3509" s="188">
        <v>3296</v>
      </c>
      <c r="F3509" s="228" t="s">
        <v>612</v>
      </c>
      <c r="H3509" s="330">
        <v>10000</v>
      </c>
      <c r="I3509" s="330"/>
      <c r="J3509" s="330"/>
      <c r="K3509" s="330">
        <f t="shared" si="368"/>
        <v>10000</v>
      </c>
    </row>
    <row r="3510" spans="1:11" ht="15" x14ac:dyDescent="0.2">
      <c r="A3510" s="215" t="s">
        <v>907</v>
      </c>
      <c r="B3510" s="213" t="s">
        <v>876</v>
      </c>
      <c r="C3510" s="214">
        <v>43</v>
      </c>
      <c r="D3510" s="215" t="s">
        <v>25</v>
      </c>
      <c r="E3510" s="188">
        <v>3299</v>
      </c>
      <c r="F3510" s="228" t="s">
        <v>125</v>
      </c>
      <c r="H3510" s="330">
        <v>250000</v>
      </c>
      <c r="I3510" s="330"/>
      <c r="J3510" s="330"/>
      <c r="K3510" s="330">
        <f t="shared" si="368"/>
        <v>250000</v>
      </c>
    </row>
    <row r="3511" spans="1:11" x14ac:dyDescent="0.2">
      <c r="A3511" s="331" t="s">
        <v>907</v>
      </c>
      <c r="B3511" s="329" t="s">
        <v>876</v>
      </c>
      <c r="C3511" s="282">
        <v>43</v>
      </c>
      <c r="D3511" s="329"/>
      <c r="E3511" s="283">
        <v>34</v>
      </c>
      <c r="F3511" s="284"/>
      <c r="G3511" s="284"/>
      <c r="H3511" s="314">
        <f>H3512</f>
        <v>300000</v>
      </c>
      <c r="I3511" s="314">
        <f>I3512</f>
        <v>0</v>
      </c>
      <c r="J3511" s="314">
        <f>J3512</f>
        <v>0</v>
      </c>
      <c r="K3511" s="314">
        <f t="shared" si="368"/>
        <v>300000</v>
      </c>
    </row>
    <row r="3512" spans="1:11" x14ac:dyDescent="0.2">
      <c r="A3512" s="321" t="s">
        <v>907</v>
      </c>
      <c r="B3512" s="325" t="s">
        <v>876</v>
      </c>
      <c r="C3512" s="326">
        <v>43</v>
      </c>
      <c r="D3512" s="321"/>
      <c r="E3512" s="187">
        <v>343</v>
      </c>
      <c r="F3512" s="230"/>
      <c r="G3512" s="327"/>
      <c r="H3512" s="200">
        <f>H3513+H3514+H3515+H3516</f>
        <v>300000</v>
      </c>
      <c r="I3512" s="200">
        <f>I3513+I3514+I3515+I3516</f>
        <v>0</v>
      </c>
      <c r="J3512" s="200">
        <f>J3513+J3514+J3515+J3516</f>
        <v>0</v>
      </c>
      <c r="K3512" s="200">
        <f t="shared" si="368"/>
        <v>300000</v>
      </c>
    </row>
    <row r="3513" spans="1:11" ht="15" x14ac:dyDescent="0.2">
      <c r="A3513" s="215" t="s">
        <v>907</v>
      </c>
      <c r="B3513" s="213" t="s">
        <v>876</v>
      </c>
      <c r="C3513" s="214">
        <v>43</v>
      </c>
      <c r="D3513" s="215" t="s">
        <v>25</v>
      </c>
      <c r="E3513" s="188">
        <v>3431</v>
      </c>
      <c r="F3513" s="228" t="s">
        <v>153</v>
      </c>
      <c r="H3513" s="330">
        <v>60000</v>
      </c>
      <c r="I3513" s="330"/>
      <c r="J3513" s="330"/>
      <c r="K3513" s="330">
        <f t="shared" si="368"/>
        <v>60000</v>
      </c>
    </row>
    <row r="3514" spans="1:11" ht="30" x14ac:dyDescent="0.2">
      <c r="A3514" s="215" t="s">
        <v>907</v>
      </c>
      <c r="B3514" s="213" t="s">
        <v>876</v>
      </c>
      <c r="C3514" s="214">
        <v>43</v>
      </c>
      <c r="D3514" s="215" t="s">
        <v>25</v>
      </c>
      <c r="E3514" s="188">
        <v>3432</v>
      </c>
      <c r="F3514" s="228" t="s">
        <v>639</v>
      </c>
      <c r="H3514" s="330">
        <v>200000</v>
      </c>
      <c r="I3514" s="330"/>
      <c r="J3514" s="330"/>
      <c r="K3514" s="330">
        <f t="shared" si="368"/>
        <v>200000</v>
      </c>
    </row>
    <row r="3515" spans="1:11" ht="15" x14ac:dyDescent="0.2">
      <c r="A3515" s="215" t="s">
        <v>907</v>
      </c>
      <c r="B3515" s="213" t="s">
        <v>876</v>
      </c>
      <c r="C3515" s="214">
        <v>43</v>
      </c>
      <c r="D3515" s="215" t="s">
        <v>25</v>
      </c>
      <c r="E3515" s="188">
        <v>3433</v>
      </c>
      <c r="F3515" s="228" t="s">
        <v>126</v>
      </c>
      <c r="H3515" s="330">
        <v>5000</v>
      </c>
      <c r="I3515" s="330"/>
      <c r="J3515" s="330"/>
      <c r="K3515" s="330">
        <f t="shared" si="368"/>
        <v>5000</v>
      </c>
    </row>
    <row r="3516" spans="1:11" ht="15" x14ac:dyDescent="0.2">
      <c r="A3516" s="215" t="s">
        <v>907</v>
      </c>
      <c r="B3516" s="213" t="s">
        <v>876</v>
      </c>
      <c r="C3516" s="214">
        <v>43</v>
      </c>
      <c r="D3516" s="215" t="s">
        <v>25</v>
      </c>
      <c r="E3516" s="188">
        <v>3434</v>
      </c>
      <c r="F3516" s="228" t="s">
        <v>127</v>
      </c>
      <c r="H3516" s="330">
        <v>35000</v>
      </c>
      <c r="I3516" s="330"/>
      <c r="J3516" s="330"/>
      <c r="K3516" s="330">
        <f t="shared" si="368"/>
        <v>35000</v>
      </c>
    </row>
    <row r="3517" spans="1:11" x14ac:dyDescent="0.2">
      <c r="A3517" s="331" t="s">
        <v>907</v>
      </c>
      <c r="B3517" s="329" t="s">
        <v>876</v>
      </c>
      <c r="C3517" s="282">
        <v>43</v>
      </c>
      <c r="D3517" s="329"/>
      <c r="E3517" s="283">
        <v>38</v>
      </c>
      <c r="F3517" s="284"/>
      <c r="G3517" s="284"/>
      <c r="H3517" s="314">
        <f t="shared" ref="H3517:J3518" si="370">H3518</f>
        <v>100000</v>
      </c>
      <c r="I3517" s="314">
        <f t="shared" si="370"/>
        <v>0</v>
      </c>
      <c r="J3517" s="314">
        <f t="shared" si="370"/>
        <v>0</v>
      </c>
      <c r="K3517" s="314">
        <f t="shared" si="368"/>
        <v>100000</v>
      </c>
    </row>
    <row r="3518" spans="1:11" x14ac:dyDescent="0.2">
      <c r="A3518" s="321" t="s">
        <v>907</v>
      </c>
      <c r="B3518" s="325" t="s">
        <v>876</v>
      </c>
      <c r="C3518" s="326">
        <v>43</v>
      </c>
      <c r="D3518" s="321"/>
      <c r="E3518" s="187">
        <v>381</v>
      </c>
      <c r="F3518" s="230"/>
      <c r="G3518" s="327"/>
      <c r="H3518" s="200">
        <f t="shared" si="370"/>
        <v>100000</v>
      </c>
      <c r="I3518" s="200">
        <f t="shared" si="370"/>
        <v>0</v>
      </c>
      <c r="J3518" s="200">
        <f t="shared" si="370"/>
        <v>0</v>
      </c>
      <c r="K3518" s="200">
        <f t="shared" si="368"/>
        <v>100000</v>
      </c>
    </row>
    <row r="3519" spans="1:11" ht="15" x14ac:dyDescent="0.2">
      <c r="A3519" s="215" t="s">
        <v>907</v>
      </c>
      <c r="B3519" s="213" t="s">
        <v>876</v>
      </c>
      <c r="C3519" s="214">
        <v>43</v>
      </c>
      <c r="D3519" s="215" t="s">
        <v>25</v>
      </c>
      <c r="E3519" s="188">
        <v>3811</v>
      </c>
      <c r="F3519" s="228" t="s">
        <v>141</v>
      </c>
      <c r="H3519" s="244">
        <v>100000</v>
      </c>
      <c r="I3519" s="244"/>
      <c r="J3519" s="244"/>
      <c r="K3519" s="244">
        <f t="shared" si="368"/>
        <v>100000</v>
      </c>
    </row>
    <row r="3520" spans="1:11" ht="67.5" x14ac:dyDescent="0.2">
      <c r="A3520" s="354" t="s">
        <v>907</v>
      </c>
      <c r="B3520" s="293" t="s">
        <v>877</v>
      </c>
      <c r="C3520" s="293"/>
      <c r="D3520" s="293"/>
      <c r="E3520" s="294"/>
      <c r="F3520" s="296" t="s">
        <v>762</v>
      </c>
      <c r="G3520" s="297" t="s">
        <v>683</v>
      </c>
      <c r="H3520" s="298">
        <f>H3521+H3524+H3527+H3530</f>
        <v>7830000</v>
      </c>
      <c r="I3520" s="298">
        <f t="shared" ref="I3520:J3520" si="371">I3521+I3524+I3527+I3530</f>
        <v>0</v>
      </c>
      <c r="J3520" s="298">
        <f t="shared" si="371"/>
        <v>0</v>
      </c>
      <c r="K3520" s="298">
        <f t="shared" si="368"/>
        <v>7830000</v>
      </c>
    </row>
    <row r="3521" spans="1:11" x14ac:dyDescent="0.2">
      <c r="A3521" s="331" t="s">
        <v>907</v>
      </c>
      <c r="B3521" s="329" t="s">
        <v>877</v>
      </c>
      <c r="C3521" s="282">
        <v>11</v>
      </c>
      <c r="D3521" s="329"/>
      <c r="E3521" s="283">
        <v>32</v>
      </c>
      <c r="F3521" s="284"/>
      <c r="G3521" s="284"/>
      <c r="H3521" s="314">
        <f t="shared" ref="H3521:J3521" si="372">H3522</f>
        <v>1000000</v>
      </c>
      <c r="I3521" s="314">
        <f t="shared" si="372"/>
        <v>0</v>
      </c>
      <c r="J3521" s="314">
        <f t="shared" si="372"/>
        <v>0</v>
      </c>
      <c r="K3521" s="314">
        <f t="shared" si="368"/>
        <v>1000000</v>
      </c>
    </row>
    <row r="3522" spans="1:11" x14ac:dyDescent="0.2">
      <c r="A3522" s="321" t="s">
        <v>907</v>
      </c>
      <c r="B3522" s="325" t="s">
        <v>877</v>
      </c>
      <c r="C3522" s="326">
        <v>11</v>
      </c>
      <c r="D3522" s="321"/>
      <c r="E3522" s="187">
        <v>323</v>
      </c>
      <c r="F3522" s="230"/>
      <c r="G3522" s="327"/>
      <c r="H3522" s="200">
        <f t="shared" ref="H3522:J3522" si="373">H3523</f>
        <v>1000000</v>
      </c>
      <c r="I3522" s="200">
        <f t="shared" si="373"/>
        <v>0</v>
      </c>
      <c r="J3522" s="200">
        <f t="shared" si="373"/>
        <v>0</v>
      </c>
      <c r="K3522" s="200">
        <f t="shared" si="368"/>
        <v>1000000</v>
      </c>
    </row>
    <row r="3523" spans="1:11" ht="15" x14ac:dyDescent="0.2">
      <c r="A3523" s="215" t="s">
        <v>907</v>
      </c>
      <c r="B3523" s="213" t="s">
        <v>877</v>
      </c>
      <c r="C3523" s="214">
        <v>11</v>
      </c>
      <c r="D3523" s="215" t="s">
        <v>25</v>
      </c>
      <c r="E3523" s="188">
        <v>3232</v>
      </c>
      <c r="F3523" s="228" t="s">
        <v>118</v>
      </c>
      <c r="H3523" s="330">
        <v>1000000</v>
      </c>
      <c r="I3523" s="330"/>
      <c r="J3523" s="330"/>
      <c r="K3523" s="330">
        <f t="shared" si="368"/>
        <v>1000000</v>
      </c>
    </row>
    <row r="3524" spans="1:11" x14ac:dyDescent="0.2">
      <c r="A3524" s="331" t="s">
        <v>907</v>
      </c>
      <c r="B3524" s="329" t="s">
        <v>877</v>
      </c>
      <c r="C3524" s="282">
        <v>43</v>
      </c>
      <c r="D3524" s="329"/>
      <c r="E3524" s="283">
        <v>32</v>
      </c>
      <c r="F3524" s="284"/>
      <c r="G3524" s="284"/>
      <c r="H3524" s="314">
        <f>H3525</f>
        <v>1800000</v>
      </c>
      <c r="I3524" s="314">
        <f>I3525</f>
        <v>0</v>
      </c>
      <c r="J3524" s="314">
        <f>J3525</f>
        <v>0</v>
      </c>
      <c r="K3524" s="314">
        <f t="shared" si="368"/>
        <v>1800000</v>
      </c>
    </row>
    <row r="3525" spans="1:11" x14ac:dyDescent="0.2">
      <c r="A3525" s="321" t="s">
        <v>907</v>
      </c>
      <c r="B3525" s="325" t="s">
        <v>877</v>
      </c>
      <c r="C3525" s="326">
        <v>43</v>
      </c>
      <c r="D3525" s="321"/>
      <c r="E3525" s="187">
        <v>323</v>
      </c>
      <c r="F3525" s="230"/>
      <c r="G3525" s="327"/>
      <c r="H3525" s="200">
        <f t="shared" ref="H3525:J3528" si="374">H3526</f>
        <v>1800000</v>
      </c>
      <c r="I3525" s="200">
        <f t="shared" si="374"/>
        <v>0</v>
      </c>
      <c r="J3525" s="200">
        <f t="shared" si="374"/>
        <v>0</v>
      </c>
      <c r="K3525" s="200">
        <f t="shared" si="368"/>
        <v>1800000</v>
      </c>
    </row>
    <row r="3526" spans="1:11" ht="15" x14ac:dyDescent="0.2">
      <c r="A3526" s="215" t="s">
        <v>907</v>
      </c>
      <c r="B3526" s="213" t="s">
        <v>877</v>
      </c>
      <c r="C3526" s="214">
        <v>43</v>
      </c>
      <c r="D3526" s="215" t="s">
        <v>25</v>
      </c>
      <c r="E3526" s="188">
        <v>3232</v>
      </c>
      <c r="F3526" s="228" t="s">
        <v>118</v>
      </c>
      <c r="H3526" s="330">
        <v>1800000</v>
      </c>
      <c r="I3526" s="330"/>
      <c r="J3526" s="330"/>
      <c r="K3526" s="330">
        <f t="shared" si="368"/>
        <v>1800000</v>
      </c>
    </row>
    <row r="3527" spans="1:11" x14ac:dyDescent="0.2">
      <c r="A3527" s="331" t="s">
        <v>907</v>
      </c>
      <c r="B3527" s="329" t="s">
        <v>877</v>
      </c>
      <c r="C3527" s="282">
        <v>43</v>
      </c>
      <c r="D3527" s="329"/>
      <c r="E3527" s="283">
        <v>41</v>
      </c>
      <c r="F3527" s="284"/>
      <c r="G3527" s="284"/>
      <c r="H3527" s="314">
        <f>H3528</f>
        <v>350000</v>
      </c>
      <c r="I3527" s="314">
        <f>I3528</f>
        <v>0</v>
      </c>
      <c r="J3527" s="314">
        <f>J3528</f>
        <v>0</v>
      </c>
      <c r="K3527" s="314">
        <f t="shared" si="368"/>
        <v>350000</v>
      </c>
    </row>
    <row r="3528" spans="1:11" x14ac:dyDescent="0.2">
      <c r="A3528" s="321" t="s">
        <v>907</v>
      </c>
      <c r="B3528" s="325" t="s">
        <v>877</v>
      </c>
      <c r="C3528" s="326">
        <v>43</v>
      </c>
      <c r="D3528" s="321"/>
      <c r="E3528" s="187">
        <v>412</v>
      </c>
      <c r="F3528" s="230"/>
      <c r="G3528" s="327"/>
      <c r="H3528" s="200">
        <f t="shared" si="374"/>
        <v>350000</v>
      </c>
      <c r="I3528" s="200">
        <f t="shared" si="374"/>
        <v>0</v>
      </c>
      <c r="J3528" s="200">
        <f t="shared" si="374"/>
        <v>0</v>
      </c>
      <c r="K3528" s="200">
        <f t="shared" si="368"/>
        <v>350000</v>
      </c>
    </row>
    <row r="3529" spans="1:11" ht="15" x14ac:dyDescent="0.2">
      <c r="A3529" s="215" t="s">
        <v>907</v>
      </c>
      <c r="B3529" s="213" t="s">
        <v>877</v>
      </c>
      <c r="C3529" s="214">
        <v>43</v>
      </c>
      <c r="D3529" s="215" t="s">
        <v>25</v>
      </c>
      <c r="E3529" s="188">
        <v>4126</v>
      </c>
      <c r="F3529" s="228" t="s">
        <v>4</v>
      </c>
      <c r="H3529" s="244">
        <v>350000</v>
      </c>
      <c r="I3529" s="244"/>
      <c r="J3529" s="244"/>
      <c r="K3529" s="244">
        <f t="shared" si="368"/>
        <v>350000</v>
      </c>
    </row>
    <row r="3530" spans="1:11" x14ac:dyDescent="0.2">
      <c r="A3530" s="331" t="s">
        <v>907</v>
      </c>
      <c r="B3530" s="329" t="s">
        <v>877</v>
      </c>
      <c r="C3530" s="282">
        <v>43</v>
      </c>
      <c r="D3530" s="329"/>
      <c r="E3530" s="283">
        <v>42</v>
      </c>
      <c r="F3530" s="284"/>
      <c r="G3530" s="284"/>
      <c r="H3530" s="314">
        <f>H3531+H3534+H3539</f>
        <v>4680000</v>
      </c>
      <c r="I3530" s="314">
        <f>I3531+I3534+I3539</f>
        <v>0</v>
      </c>
      <c r="J3530" s="314">
        <f>J3531+J3534+J3539</f>
        <v>0</v>
      </c>
      <c r="K3530" s="314">
        <f t="shared" si="368"/>
        <v>4680000</v>
      </c>
    </row>
    <row r="3531" spans="1:11" x14ac:dyDescent="0.2">
      <c r="A3531" s="321" t="s">
        <v>907</v>
      </c>
      <c r="B3531" s="325" t="s">
        <v>877</v>
      </c>
      <c r="C3531" s="326">
        <v>43</v>
      </c>
      <c r="D3531" s="321"/>
      <c r="E3531" s="187">
        <v>421</v>
      </c>
      <c r="F3531" s="230"/>
      <c r="G3531" s="327"/>
      <c r="H3531" s="200">
        <f>H3532+H3533</f>
        <v>4500000</v>
      </c>
      <c r="I3531" s="200">
        <f>I3532+I3533</f>
        <v>0</v>
      </c>
      <c r="J3531" s="200">
        <f>J3532+J3533</f>
        <v>0</v>
      </c>
      <c r="K3531" s="200">
        <f t="shared" ref="K3531:K3594" si="375">H3531-I3531+J3531</f>
        <v>4500000</v>
      </c>
    </row>
    <row r="3532" spans="1:11" ht="15" x14ac:dyDescent="0.2">
      <c r="A3532" s="215" t="s">
        <v>907</v>
      </c>
      <c r="B3532" s="213" t="s">
        <v>877</v>
      </c>
      <c r="C3532" s="214">
        <v>43</v>
      </c>
      <c r="D3532" s="215" t="s">
        <v>25</v>
      </c>
      <c r="E3532" s="188">
        <v>4212</v>
      </c>
      <c r="F3532" s="228" t="s">
        <v>694</v>
      </c>
      <c r="H3532" s="244">
        <v>2500000</v>
      </c>
      <c r="I3532" s="244"/>
      <c r="J3532" s="244"/>
      <c r="K3532" s="244">
        <f t="shared" si="375"/>
        <v>2500000</v>
      </c>
    </row>
    <row r="3533" spans="1:11" ht="15" x14ac:dyDescent="0.2">
      <c r="A3533" s="215" t="s">
        <v>907</v>
      </c>
      <c r="B3533" s="213" t="s">
        <v>877</v>
      </c>
      <c r="C3533" s="214">
        <v>43</v>
      </c>
      <c r="D3533" s="215" t="s">
        <v>25</v>
      </c>
      <c r="E3533" s="188">
        <v>4214</v>
      </c>
      <c r="F3533" s="228" t="s">
        <v>154</v>
      </c>
      <c r="H3533" s="330">
        <v>2000000</v>
      </c>
      <c r="I3533" s="330"/>
      <c r="J3533" s="330"/>
      <c r="K3533" s="330">
        <f t="shared" si="375"/>
        <v>2000000</v>
      </c>
    </row>
    <row r="3534" spans="1:11" x14ac:dyDescent="0.2">
      <c r="A3534" s="321" t="s">
        <v>907</v>
      </c>
      <c r="B3534" s="325" t="s">
        <v>877</v>
      </c>
      <c r="C3534" s="326">
        <v>43</v>
      </c>
      <c r="D3534" s="321"/>
      <c r="E3534" s="187">
        <v>422</v>
      </c>
      <c r="F3534" s="230"/>
      <c r="G3534" s="327"/>
      <c r="H3534" s="200">
        <f>SUM(H3535:H3538)</f>
        <v>170000</v>
      </c>
      <c r="I3534" s="200">
        <f>SUM(I3535:I3538)</f>
        <v>0</v>
      </c>
      <c r="J3534" s="200">
        <f>SUM(J3535:J3538)</f>
        <v>0</v>
      </c>
      <c r="K3534" s="200">
        <f t="shared" si="375"/>
        <v>170000</v>
      </c>
    </row>
    <row r="3535" spans="1:11" ht="15" x14ac:dyDescent="0.2">
      <c r="A3535" s="215" t="s">
        <v>907</v>
      </c>
      <c r="B3535" s="213" t="s">
        <v>877</v>
      </c>
      <c r="C3535" s="214">
        <v>43</v>
      </c>
      <c r="D3535" s="215" t="s">
        <v>25</v>
      </c>
      <c r="E3535" s="188">
        <v>4221</v>
      </c>
      <c r="F3535" s="228" t="s">
        <v>908</v>
      </c>
      <c r="H3535" s="330">
        <v>100000</v>
      </c>
      <c r="I3535" s="330"/>
      <c r="J3535" s="330"/>
      <c r="K3535" s="330">
        <f t="shared" si="375"/>
        <v>100000</v>
      </c>
    </row>
    <row r="3536" spans="1:11" ht="15" x14ac:dyDescent="0.2">
      <c r="A3536" s="215" t="s">
        <v>907</v>
      </c>
      <c r="B3536" s="213" t="s">
        <v>877</v>
      </c>
      <c r="C3536" s="214">
        <v>43</v>
      </c>
      <c r="D3536" s="215" t="s">
        <v>25</v>
      </c>
      <c r="E3536" s="188">
        <v>4222</v>
      </c>
      <c r="F3536" s="228" t="s">
        <v>130</v>
      </c>
      <c r="H3536" s="330">
        <v>50000</v>
      </c>
      <c r="I3536" s="330"/>
      <c r="J3536" s="330"/>
      <c r="K3536" s="330">
        <f t="shared" si="375"/>
        <v>50000</v>
      </c>
    </row>
    <row r="3537" spans="1:11" ht="15" x14ac:dyDescent="0.2">
      <c r="A3537" s="215" t="s">
        <v>907</v>
      </c>
      <c r="B3537" s="213" t="s">
        <v>877</v>
      </c>
      <c r="C3537" s="214">
        <v>43</v>
      </c>
      <c r="D3537" s="215" t="s">
        <v>25</v>
      </c>
      <c r="E3537" s="188">
        <v>4223</v>
      </c>
      <c r="F3537" s="228" t="s">
        <v>131</v>
      </c>
      <c r="H3537" s="330">
        <v>10000</v>
      </c>
      <c r="I3537" s="330"/>
      <c r="J3537" s="330"/>
      <c r="K3537" s="330">
        <f t="shared" si="375"/>
        <v>10000</v>
      </c>
    </row>
    <row r="3538" spans="1:11" ht="15" x14ac:dyDescent="0.2">
      <c r="A3538" s="215" t="s">
        <v>907</v>
      </c>
      <c r="B3538" s="213" t="s">
        <v>877</v>
      </c>
      <c r="C3538" s="214">
        <v>43</v>
      </c>
      <c r="D3538" s="215" t="s">
        <v>25</v>
      </c>
      <c r="E3538" s="188">
        <v>4227</v>
      </c>
      <c r="F3538" s="228" t="s">
        <v>132</v>
      </c>
      <c r="H3538" s="330">
        <v>10000</v>
      </c>
      <c r="I3538" s="330"/>
      <c r="J3538" s="330"/>
      <c r="K3538" s="330">
        <f t="shared" si="375"/>
        <v>10000</v>
      </c>
    </row>
    <row r="3539" spans="1:11" x14ac:dyDescent="0.2">
      <c r="A3539" s="321" t="s">
        <v>907</v>
      </c>
      <c r="B3539" s="325" t="s">
        <v>877</v>
      </c>
      <c r="C3539" s="326">
        <v>43</v>
      </c>
      <c r="D3539" s="321"/>
      <c r="E3539" s="187">
        <v>426</v>
      </c>
      <c r="F3539" s="230"/>
      <c r="G3539" s="327"/>
      <c r="H3539" s="200">
        <f>H3540</f>
        <v>10000</v>
      </c>
      <c r="I3539" s="200">
        <f>I3540</f>
        <v>0</v>
      </c>
      <c r="J3539" s="200">
        <f>J3540</f>
        <v>0</v>
      </c>
      <c r="K3539" s="200">
        <f t="shared" si="375"/>
        <v>10000</v>
      </c>
    </row>
    <row r="3540" spans="1:11" ht="15" x14ac:dyDescent="0.2">
      <c r="A3540" s="215" t="s">
        <v>907</v>
      </c>
      <c r="B3540" s="213" t="s">
        <v>877</v>
      </c>
      <c r="C3540" s="214">
        <v>43</v>
      </c>
      <c r="D3540" s="215" t="s">
        <v>25</v>
      </c>
      <c r="E3540" s="188">
        <v>4262</v>
      </c>
      <c r="F3540" s="228" t="s">
        <v>148</v>
      </c>
      <c r="H3540" s="330">
        <v>10000</v>
      </c>
      <c r="I3540" s="330"/>
      <c r="J3540" s="330"/>
      <c r="K3540" s="330">
        <f t="shared" si="375"/>
        <v>10000</v>
      </c>
    </row>
    <row r="3541" spans="1:11" ht="67.5" x14ac:dyDescent="0.2">
      <c r="A3541" s="354" t="s">
        <v>907</v>
      </c>
      <c r="B3541" s="293" t="s">
        <v>879</v>
      </c>
      <c r="C3541" s="293"/>
      <c r="D3541" s="293"/>
      <c r="E3541" s="294"/>
      <c r="F3541" s="296" t="s">
        <v>878</v>
      </c>
      <c r="G3541" s="297" t="s">
        <v>683</v>
      </c>
      <c r="H3541" s="298">
        <f>H3542+H3558+H3547+H3555+H3563+H3571</f>
        <v>181000</v>
      </c>
      <c r="I3541" s="298">
        <f t="shared" ref="I3541:J3541" si="376">I3542+I3558+I3547+I3555+I3563+I3571</f>
        <v>0</v>
      </c>
      <c r="J3541" s="298">
        <f t="shared" si="376"/>
        <v>268000</v>
      </c>
      <c r="K3541" s="298">
        <f t="shared" si="375"/>
        <v>449000</v>
      </c>
    </row>
    <row r="3542" spans="1:11" x14ac:dyDescent="0.2">
      <c r="A3542" s="331" t="s">
        <v>907</v>
      </c>
      <c r="B3542" s="329" t="s">
        <v>879</v>
      </c>
      <c r="C3542" s="282">
        <v>43</v>
      </c>
      <c r="D3542" s="329"/>
      <c r="E3542" s="283">
        <v>31</v>
      </c>
      <c r="F3542" s="284"/>
      <c r="G3542" s="284"/>
      <c r="H3542" s="314">
        <f>H3543+H3545</f>
        <v>27000</v>
      </c>
      <c r="I3542" s="314">
        <f>I3543+I3545</f>
        <v>0</v>
      </c>
      <c r="J3542" s="314">
        <f>J3543+J3545</f>
        <v>0</v>
      </c>
      <c r="K3542" s="314">
        <f t="shared" si="375"/>
        <v>27000</v>
      </c>
    </row>
    <row r="3543" spans="1:11" x14ac:dyDescent="0.2">
      <c r="A3543" s="321" t="s">
        <v>907</v>
      </c>
      <c r="B3543" s="325" t="s">
        <v>879</v>
      </c>
      <c r="C3543" s="326">
        <v>43</v>
      </c>
      <c r="D3543" s="321"/>
      <c r="E3543" s="187">
        <v>311</v>
      </c>
      <c r="F3543" s="230"/>
      <c r="G3543" s="327"/>
      <c r="H3543" s="200">
        <f>H3544</f>
        <v>23000</v>
      </c>
      <c r="I3543" s="200">
        <f>I3544</f>
        <v>0</v>
      </c>
      <c r="J3543" s="200">
        <f>J3544</f>
        <v>0</v>
      </c>
      <c r="K3543" s="200">
        <f t="shared" si="375"/>
        <v>23000</v>
      </c>
    </row>
    <row r="3544" spans="1:11" ht="15" x14ac:dyDescent="0.2">
      <c r="A3544" s="215" t="s">
        <v>907</v>
      </c>
      <c r="B3544" s="213" t="s">
        <v>879</v>
      </c>
      <c r="C3544" s="214">
        <v>43</v>
      </c>
      <c r="D3544" s="215" t="s">
        <v>25</v>
      </c>
      <c r="E3544" s="188">
        <v>3111</v>
      </c>
      <c r="F3544" s="228" t="s">
        <v>19</v>
      </c>
      <c r="H3544" s="244">
        <v>23000</v>
      </c>
      <c r="I3544" s="244"/>
      <c r="J3544" s="244"/>
      <c r="K3544" s="244">
        <f t="shared" si="375"/>
        <v>23000</v>
      </c>
    </row>
    <row r="3545" spans="1:11" x14ac:dyDescent="0.2">
      <c r="A3545" s="321" t="s">
        <v>907</v>
      </c>
      <c r="B3545" s="325" t="s">
        <v>879</v>
      </c>
      <c r="C3545" s="326">
        <v>43</v>
      </c>
      <c r="D3545" s="321"/>
      <c r="E3545" s="187">
        <v>313</v>
      </c>
      <c r="F3545" s="230"/>
      <c r="G3545" s="327"/>
      <c r="H3545" s="200">
        <f>H3546</f>
        <v>4000</v>
      </c>
      <c r="I3545" s="200">
        <f>I3546</f>
        <v>0</v>
      </c>
      <c r="J3545" s="200">
        <f>J3546</f>
        <v>0</v>
      </c>
      <c r="K3545" s="200">
        <f t="shared" si="375"/>
        <v>4000</v>
      </c>
    </row>
    <row r="3546" spans="1:11" ht="15" x14ac:dyDescent="0.2">
      <c r="A3546" s="215" t="s">
        <v>907</v>
      </c>
      <c r="B3546" s="213" t="s">
        <v>879</v>
      </c>
      <c r="C3546" s="214">
        <v>43</v>
      </c>
      <c r="D3546" s="215" t="s">
        <v>25</v>
      </c>
      <c r="E3546" s="188">
        <v>3132</v>
      </c>
      <c r="F3546" s="228" t="s">
        <v>280</v>
      </c>
      <c r="H3546" s="244">
        <v>4000</v>
      </c>
      <c r="I3546" s="244"/>
      <c r="J3546" s="244"/>
      <c r="K3546" s="244">
        <f t="shared" si="375"/>
        <v>4000</v>
      </c>
    </row>
    <row r="3547" spans="1:11" x14ac:dyDescent="0.2">
      <c r="A3547" s="331" t="s">
        <v>907</v>
      </c>
      <c r="B3547" s="329" t="s">
        <v>879</v>
      </c>
      <c r="C3547" s="282">
        <v>43</v>
      </c>
      <c r="D3547" s="329"/>
      <c r="E3547" s="283">
        <v>32</v>
      </c>
      <c r="F3547" s="284"/>
      <c r="G3547" s="284"/>
      <c r="H3547" s="314">
        <f>H3548+H3550+H3552</f>
        <v>0</v>
      </c>
      <c r="I3547" s="314">
        <f t="shared" ref="I3547:J3547" si="377">I3548+I3550+I3552</f>
        <v>0</v>
      </c>
      <c r="J3547" s="314">
        <f t="shared" si="377"/>
        <v>35000</v>
      </c>
      <c r="K3547" s="314">
        <f t="shared" si="375"/>
        <v>35000</v>
      </c>
    </row>
    <row r="3548" spans="1:11" x14ac:dyDescent="0.2">
      <c r="A3548" s="321" t="s">
        <v>907</v>
      </c>
      <c r="B3548" s="325" t="s">
        <v>879</v>
      </c>
      <c r="C3548" s="326">
        <v>43</v>
      </c>
      <c r="D3548" s="321"/>
      <c r="E3548" s="187">
        <v>321</v>
      </c>
      <c r="F3548" s="230"/>
      <c r="G3548" s="327"/>
      <c r="H3548" s="200">
        <f>H3549</f>
        <v>0</v>
      </c>
      <c r="I3548" s="200">
        <f t="shared" ref="I3548:J3548" si="378">I3549</f>
        <v>0</v>
      </c>
      <c r="J3548" s="200">
        <f t="shared" si="378"/>
        <v>7000</v>
      </c>
      <c r="K3548" s="200">
        <f t="shared" si="375"/>
        <v>7000</v>
      </c>
    </row>
    <row r="3549" spans="1:11" ht="15" x14ac:dyDescent="0.2">
      <c r="A3549" s="215" t="s">
        <v>907</v>
      </c>
      <c r="B3549" s="213" t="s">
        <v>879</v>
      </c>
      <c r="C3549" s="214">
        <v>43</v>
      </c>
      <c r="D3549" s="215" t="s">
        <v>25</v>
      </c>
      <c r="E3549" s="188">
        <v>3211</v>
      </c>
      <c r="F3549" s="228" t="s">
        <v>110</v>
      </c>
      <c r="H3549" s="244"/>
      <c r="I3549" s="244"/>
      <c r="J3549" s="244">
        <v>7000</v>
      </c>
      <c r="K3549" s="244">
        <f t="shared" si="375"/>
        <v>7000</v>
      </c>
    </row>
    <row r="3550" spans="1:11" x14ac:dyDescent="0.2">
      <c r="A3550" s="321" t="s">
        <v>907</v>
      </c>
      <c r="B3550" s="325" t="s">
        <v>879</v>
      </c>
      <c r="C3550" s="326">
        <v>43</v>
      </c>
      <c r="D3550" s="321"/>
      <c r="E3550" s="187">
        <v>322</v>
      </c>
      <c r="F3550" s="230"/>
      <c r="G3550" s="327"/>
      <c r="H3550" s="200">
        <f>H3551</f>
        <v>0</v>
      </c>
      <c r="I3550" s="200">
        <f t="shared" ref="I3550:J3550" si="379">I3551</f>
        <v>0</v>
      </c>
      <c r="J3550" s="200">
        <f t="shared" si="379"/>
        <v>2000</v>
      </c>
      <c r="K3550" s="200">
        <f t="shared" si="375"/>
        <v>2000</v>
      </c>
    </row>
    <row r="3551" spans="1:11" ht="15" x14ac:dyDescent="0.2">
      <c r="A3551" s="215" t="s">
        <v>907</v>
      </c>
      <c r="B3551" s="213" t="s">
        <v>879</v>
      </c>
      <c r="C3551" s="214">
        <v>43</v>
      </c>
      <c r="D3551" s="215" t="s">
        <v>25</v>
      </c>
      <c r="E3551" s="188">
        <v>3221</v>
      </c>
      <c r="F3551" s="228" t="s">
        <v>146</v>
      </c>
      <c r="H3551" s="244"/>
      <c r="I3551" s="244"/>
      <c r="J3551" s="244">
        <v>2000</v>
      </c>
      <c r="K3551" s="244">
        <f t="shared" si="375"/>
        <v>2000</v>
      </c>
    </row>
    <row r="3552" spans="1:11" x14ac:dyDescent="0.2">
      <c r="A3552" s="321" t="s">
        <v>907</v>
      </c>
      <c r="B3552" s="325" t="s">
        <v>879</v>
      </c>
      <c r="C3552" s="326">
        <v>43</v>
      </c>
      <c r="D3552" s="321"/>
      <c r="E3552" s="187">
        <v>323</v>
      </c>
      <c r="F3552" s="230"/>
      <c r="G3552" s="327"/>
      <c r="H3552" s="200">
        <f>SUM(H3553:H3554)</f>
        <v>0</v>
      </c>
      <c r="I3552" s="200">
        <f t="shared" ref="I3552:J3552" si="380">SUM(I3553:I3554)</f>
        <v>0</v>
      </c>
      <c r="J3552" s="200">
        <f t="shared" si="380"/>
        <v>26000</v>
      </c>
      <c r="K3552" s="200">
        <f t="shared" si="375"/>
        <v>26000</v>
      </c>
    </row>
    <row r="3553" spans="1:11" ht="15" x14ac:dyDescent="0.2">
      <c r="A3553" s="215" t="s">
        <v>907</v>
      </c>
      <c r="B3553" s="213" t="s">
        <v>879</v>
      </c>
      <c r="C3553" s="214">
        <v>43</v>
      </c>
      <c r="D3553" s="215" t="s">
        <v>25</v>
      </c>
      <c r="E3553" s="188">
        <v>3233</v>
      </c>
      <c r="F3553" s="228" t="s">
        <v>119</v>
      </c>
      <c r="H3553" s="244"/>
      <c r="I3553" s="244"/>
      <c r="J3553" s="244">
        <v>13000</v>
      </c>
      <c r="K3553" s="244">
        <f t="shared" si="375"/>
        <v>13000</v>
      </c>
    </row>
    <row r="3554" spans="1:11" ht="15" x14ac:dyDescent="0.2">
      <c r="A3554" s="215" t="s">
        <v>907</v>
      </c>
      <c r="B3554" s="213" t="s">
        <v>879</v>
      </c>
      <c r="C3554" s="214">
        <v>43</v>
      </c>
      <c r="D3554" s="215" t="s">
        <v>25</v>
      </c>
      <c r="E3554" s="188">
        <v>3237</v>
      </c>
      <c r="F3554" s="228" t="s">
        <v>36</v>
      </c>
      <c r="H3554" s="244"/>
      <c r="I3554" s="244"/>
      <c r="J3554" s="244">
        <v>13000</v>
      </c>
      <c r="K3554" s="244">
        <f t="shared" si="375"/>
        <v>13000</v>
      </c>
    </row>
    <row r="3555" spans="1:11" x14ac:dyDescent="0.2">
      <c r="A3555" s="331" t="s">
        <v>907</v>
      </c>
      <c r="B3555" s="329" t="s">
        <v>879</v>
      </c>
      <c r="C3555" s="282">
        <v>43</v>
      </c>
      <c r="D3555" s="329"/>
      <c r="E3555" s="283">
        <v>42</v>
      </c>
      <c r="F3555" s="284"/>
      <c r="G3555" s="284"/>
      <c r="H3555" s="314">
        <f>H3556</f>
        <v>0</v>
      </c>
      <c r="I3555" s="314">
        <f t="shared" ref="I3555:J3556" si="381">I3556</f>
        <v>0</v>
      </c>
      <c r="J3555" s="314">
        <f t="shared" si="381"/>
        <v>6000</v>
      </c>
      <c r="K3555" s="314">
        <f t="shared" si="375"/>
        <v>6000</v>
      </c>
    </row>
    <row r="3556" spans="1:11" x14ac:dyDescent="0.2">
      <c r="A3556" s="321" t="s">
        <v>907</v>
      </c>
      <c r="B3556" s="325" t="s">
        <v>879</v>
      </c>
      <c r="C3556" s="326">
        <v>43</v>
      </c>
      <c r="D3556" s="321"/>
      <c r="E3556" s="187">
        <v>422</v>
      </c>
      <c r="F3556" s="230"/>
      <c r="G3556" s="327"/>
      <c r="H3556" s="200">
        <f>H3557</f>
        <v>0</v>
      </c>
      <c r="I3556" s="200">
        <f t="shared" si="381"/>
        <v>0</v>
      </c>
      <c r="J3556" s="200">
        <f t="shared" si="381"/>
        <v>6000</v>
      </c>
      <c r="K3556" s="200">
        <f t="shared" si="375"/>
        <v>6000</v>
      </c>
    </row>
    <row r="3557" spans="1:11" ht="15" x14ac:dyDescent="0.2">
      <c r="A3557" s="215" t="s">
        <v>907</v>
      </c>
      <c r="B3557" s="213" t="s">
        <v>879</v>
      </c>
      <c r="C3557" s="214">
        <v>43</v>
      </c>
      <c r="D3557" s="215" t="s">
        <v>25</v>
      </c>
      <c r="E3557" s="188">
        <v>4221</v>
      </c>
      <c r="F3557" s="228" t="s">
        <v>129</v>
      </c>
      <c r="H3557" s="244"/>
      <c r="I3557" s="244"/>
      <c r="J3557" s="244">
        <v>6000</v>
      </c>
      <c r="K3557" s="244">
        <f t="shared" si="375"/>
        <v>6000</v>
      </c>
    </row>
    <row r="3558" spans="1:11" x14ac:dyDescent="0.2">
      <c r="A3558" s="331" t="s">
        <v>907</v>
      </c>
      <c r="B3558" s="329" t="s">
        <v>879</v>
      </c>
      <c r="C3558" s="282">
        <v>559</v>
      </c>
      <c r="D3558" s="329"/>
      <c r="E3558" s="283">
        <v>31</v>
      </c>
      <c r="F3558" s="284"/>
      <c r="G3558" s="284"/>
      <c r="H3558" s="314">
        <f>H3559+H3561</f>
        <v>154000</v>
      </c>
      <c r="I3558" s="314">
        <f>I3559+I3561</f>
        <v>0</v>
      </c>
      <c r="J3558" s="314">
        <f>J3559+J3561</f>
        <v>0</v>
      </c>
      <c r="K3558" s="314">
        <f t="shared" si="375"/>
        <v>154000</v>
      </c>
    </row>
    <row r="3559" spans="1:11" x14ac:dyDescent="0.2">
      <c r="A3559" s="321" t="s">
        <v>907</v>
      </c>
      <c r="B3559" s="325" t="s">
        <v>879</v>
      </c>
      <c r="C3559" s="326">
        <v>559</v>
      </c>
      <c r="D3559" s="321"/>
      <c r="E3559" s="187">
        <v>311</v>
      </c>
      <c r="F3559" s="230"/>
      <c r="G3559" s="327"/>
      <c r="H3559" s="200">
        <f>H3560</f>
        <v>132000</v>
      </c>
      <c r="I3559" s="200">
        <f>I3560</f>
        <v>0</v>
      </c>
      <c r="J3559" s="200">
        <f>J3560</f>
        <v>0</v>
      </c>
      <c r="K3559" s="200">
        <f t="shared" si="375"/>
        <v>132000</v>
      </c>
    </row>
    <row r="3560" spans="1:11" ht="15" x14ac:dyDescent="0.2">
      <c r="A3560" s="215" t="s">
        <v>907</v>
      </c>
      <c r="B3560" s="213" t="s">
        <v>879</v>
      </c>
      <c r="C3560" s="214">
        <v>559</v>
      </c>
      <c r="D3560" s="215" t="s">
        <v>25</v>
      </c>
      <c r="E3560" s="188">
        <v>3111</v>
      </c>
      <c r="F3560" s="228" t="s">
        <v>19</v>
      </c>
      <c r="H3560" s="244">
        <v>132000</v>
      </c>
      <c r="I3560" s="244"/>
      <c r="J3560" s="244"/>
      <c r="K3560" s="244">
        <f t="shared" si="375"/>
        <v>132000</v>
      </c>
    </row>
    <row r="3561" spans="1:11" x14ac:dyDescent="0.2">
      <c r="A3561" s="321" t="s">
        <v>907</v>
      </c>
      <c r="B3561" s="325" t="s">
        <v>879</v>
      </c>
      <c r="C3561" s="326">
        <v>559</v>
      </c>
      <c r="D3561" s="321"/>
      <c r="E3561" s="187">
        <v>313</v>
      </c>
      <c r="F3561" s="230"/>
      <c r="G3561" s="327"/>
      <c r="H3561" s="200">
        <f>H3562</f>
        <v>22000</v>
      </c>
      <c r="I3561" s="200">
        <f>I3562</f>
        <v>0</v>
      </c>
      <c r="J3561" s="200">
        <f>J3562</f>
        <v>0</v>
      </c>
      <c r="K3561" s="200">
        <f t="shared" si="375"/>
        <v>22000</v>
      </c>
    </row>
    <row r="3562" spans="1:11" ht="15" x14ac:dyDescent="0.2">
      <c r="A3562" s="215" t="s">
        <v>907</v>
      </c>
      <c r="B3562" s="213" t="s">
        <v>879</v>
      </c>
      <c r="C3562" s="214">
        <v>559</v>
      </c>
      <c r="D3562" s="215" t="s">
        <v>25</v>
      </c>
      <c r="E3562" s="188">
        <v>3132</v>
      </c>
      <c r="F3562" s="228" t="s">
        <v>280</v>
      </c>
      <c r="H3562" s="244">
        <v>22000</v>
      </c>
      <c r="I3562" s="244"/>
      <c r="J3562" s="244"/>
      <c r="K3562" s="244">
        <f t="shared" si="375"/>
        <v>22000</v>
      </c>
    </row>
    <row r="3563" spans="1:11" x14ac:dyDescent="0.2">
      <c r="A3563" s="331" t="s">
        <v>907</v>
      </c>
      <c r="B3563" s="329" t="s">
        <v>879</v>
      </c>
      <c r="C3563" s="282">
        <v>559</v>
      </c>
      <c r="D3563" s="329"/>
      <c r="E3563" s="283">
        <v>32</v>
      </c>
      <c r="F3563" s="284"/>
      <c r="G3563" s="284"/>
      <c r="H3563" s="314">
        <f>H3564+H3566+H3568</f>
        <v>0</v>
      </c>
      <c r="I3563" s="314">
        <f t="shared" ref="I3563:J3563" si="382">I3564+I3566+I3568</f>
        <v>0</v>
      </c>
      <c r="J3563" s="314">
        <f t="shared" si="382"/>
        <v>194000</v>
      </c>
      <c r="K3563" s="314">
        <f t="shared" si="375"/>
        <v>194000</v>
      </c>
    </row>
    <row r="3564" spans="1:11" x14ac:dyDescent="0.2">
      <c r="A3564" s="321" t="s">
        <v>907</v>
      </c>
      <c r="B3564" s="325" t="s">
        <v>879</v>
      </c>
      <c r="C3564" s="326">
        <v>559</v>
      </c>
      <c r="D3564" s="321"/>
      <c r="E3564" s="187">
        <v>321</v>
      </c>
      <c r="F3564" s="230"/>
      <c r="G3564" s="327"/>
      <c r="H3564" s="200">
        <f>H3565</f>
        <v>0</v>
      </c>
      <c r="I3564" s="200">
        <f t="shared" ref="I3564:J3564" si="383">I3565</f>
        <v>0</v>
      </c>
      <c r="J3564" s="200">
        <f t="shared" si="383"/>
        <v>37000</v>
      </c>
      <c r="K3564" s="200">
        <f t="shared" si="375"/>
        <v>37000</v>
      </c>
    </row>
    <row r="3565" spans="1:11" ht="15" x14ac:dyDescent="0.2">
      <c r="A3565" s="215" t="s">
        <v>907</v>
      </c>
      <c r="B3565" s="213" t="s">
        <v>879</v>
      </c>
      <c r="C3565" s="214">
        <v>559</v>
      </c>
      <c r="D3565" s="215" t="s">
        <v>25</v>
      </c>
      <c r="E3565" s="188">
        <v>3211</v>
      </c>
      <c r="F3565" s="228" t="s">
        <v>110</v>
      </c>
      <c r="H3565" s="244"/>
      <c r="I3565" s="244"/>
      <c r="J3565" s="244">
        <v>37000</v>
      </c>
      <c r="K3565" s="244">
        <f t="shared" si="375"/>
        <v>37000</v>
      </c>
    </row>
    <row r="3566" spans="1:11" x14ac:dyDescent="0.2">
      <c r="A3566" s="321" t="s">
        <v>907</v>
      </c>
      <c r="B3566" s="325" t="s">
        <v>879</v>
      </c>
      <c r="C3566" s="326">
        <v>559</v>
      </c>
      <c r="D3566" s="321"/>
      <c r="E3566" s="187">
        <v>322</v>
      </c>
      <c r="F3566" s="230"/>
      <c r="G3566" s="327"/>
      <c r="H3566" s="200">
        <f>H3567</f>
        <v>0</v>
      </c>
      <c r="I3566" s="200">
        <f t="shared" ref="I3566:J3566" si="384">I3567</f>
        <v>0</v>
      </c>
      <c r="J3566" s="200">
        <f t="shared" si="384"/>
        <v>11000</v>
      </c>
      <c r="K3566" s="200">
        <f t="shared" si="375"/>
        <v>11000</v>
      </c>
    </row>
    <row r="3567" spans="1:11" ht="15" x14ac:dyDescent="0.2">
      <c r="A3567" s="215" t="s">
        <v>907</v>
      </c>
      <c r="B3567" s="213" t="s">
        <v>879</v>
      </c>
      <c r="C3567" s="214">
        <v>559</v>
      </c>
      <c r="D3567" s="215" t="s">
        <v>25</v>
      </c>
      <c r="E3567" s="188">
        <v>3221</v>
      </c>
      <c r="F3567" s="228" t="s">
        <v>146</v>
      </c>
      <c r="H3567" s="244"/>
      <c r="I3567" s="244"/>
      <c r="J3567" s="244">
        <v>11000</v>
      </c>
      <c r="K3567" s="244">
        <f t="shared" si="375"/>
        <v>11000</v>
      </c>
    </row>
    <row r="3568" spans="1:11" x14ac:dyDescent="0.2">
      <c r="A3568" s="321" t="s">
        <v>907</v>
      </c>
      <c r="B3568" s="325" t="s">
        <v>879</v>
      </c>
      <c r="C3568" s="326">
        <v>559</v>
      </c>
      <c r="D3568" s="321"/>
      <c r="E3568" s="187">
        <v>323</v>
      </c>
      <c r="F3568" s="230"/>
      <c r="G3568" s="327"/>
      <c r="H3568" s="200">
        <f>SUM(H3569:H3570)</f>
        <v>0</v>
      </c>
      <c r="I3568" s="200">
        <f t="shared" ref="I3568:J3568" si="385">SUM(I3569:I3570)</f>
        <v>0</v>
      </c>
      <c r="J3568" s="200">
        <f t="shared" si="385"/>
        <v>146000</v>
      </c>
      <c r="K3568" s="200">
        <f t="shared" si="375"/>
        <v>146000</v>
      </c>
    </row>
    <row r="3569" spans="1:11" ht="15" x14ac:dyDescent="0.2">
      <c r="A3569" s="215" t="s">
        <v>907</v>
      </c>
      <c r="B3569" s="213" t="s">
        <v>879</v>
      </c>
      <c r="C3569" s="214">
        <v>559</v>
      </c>
      <c r="D3569" s="215" t="s">
        <v>25</v>
      </c>
      <c r="E3569" s="188">
        <v>3233</v>
      </c>
      <c r="F3569" s="228" t="s">
        <v>119</v>
      </c>
      <c r="H3569" s="244"/>
      <c r="I3569" s="244"/>
      <c r="J3569" s="244">
        <v>73000</v>
      </c>
      <c r="K3569" s="244">
        <f t="shared" si="375"/>
        <v>73000</v>
      </c>
    </row>
    <row r="3570" spans="1:11" ht="15" x14ac:dyDescent="0.2">
      <c r="A3570" s="215" t="s">
        <v>907</v>
      </c>
      <c r="B3570" s="213" t="s">
        <v>879</v>
      </c>
      <c r="C3570" s="214">
        <v>559</v>
      </c>
      <c r="D3570" s="215" t="s">
        <v>25</v>
      </c>
      <c r="E3570" s="188">
        <v>3237</v>
      </c>
      <c r="F3570" s="228" t="s">
        <v>36</v>
      </c>
      <c r="H3570" s="244"/>
      <c r="I3570" s="244"/>
      <c r="J3570" s="244">
        <v>73000</v>
      </c>
      <c r="K3570" s="244">
        <f t="shared" si="375"/>
        <v>73000</v>
      </c>
    </row>
    <row r="3571" spans="1:11" x14ac:dyDescent="0.2">
      <c r="A3571" s="331" t="s">
        <v>907</v>
      </c>
      <c r="B3571" s="329" t="s">
        <v>879</v>
      </c>
      <c r="C3571" s="282">
        <v>559</v>
      </c>
      <c r="D3571" s="329"/>
      <c r="E3571" s="283">
        <v>42</v>
      </c>
      <c r="F3571" s="284"/>
      <c r="G3571" s="284"/>
      <c r="H3571" s="314">
        <f>H3572</f>
        <v>0</v>
      </c>
      <c r="I3571" s="314">
        <f t="shared" ref="I3571:J3572" si="386">I3572</f>
        <v>0</v>
      </c>
      <c r="J3571" s="314">
        <f t="shared" si="386"/>
        <v>33000</v>
      </c>
      <c r="K3571" s="314">
        <f t="shared" si="375"/>
        <v>33000</v>
      </c>
    </row>
    <row r="3572" spans="1:11" x14ac:dyDescent="0.2">
      <c r="A3572" s="321" t="s">
        <v>907</v>
      </c>
      <c r="B3572" s="325" t="s">
        <v>879</v>
      </c>
      <c r="C3572" s="326">
        <v>559</v>
      </c>
      <c r="D3572" s="321"/>
      <c r="E3572" s="187">
        <v>422</v>
      </c>
      <c r="F3572" s="230"/>
      <c r="G3572" s="327"/>
      <c r="H3572" s="200">
        <f>H3573</f>
        <v>0</v>
      </c>
      <c r="I3572" s="200">
        <f t="shared" si="386"/>
        <v>0</v>
      </c>
      <c r="J3572" s="200">
        <f t="shared" si="386"/>
        <v>33000</v>
      </c>
      <c r="K3572" s="200">
        <f t="shared" si="375"/>
        <v>33000</v>
      </c>
    </row>
    <row r="3573" spans="1:11" ht="15" x14ac:dyDescent="0.2">
      <c r="A3573" s="215" t="s">
        <v>907</v>
      </c>
      <c r="B3573" s="213" t="s">
        <v>879</v>
      </c>
      <c r="C3573" s="214">
        <v>559</v>
      </c>
      <c r="D3573" s="215" t="s">
        <v>25</v>
      </c>
      <c r="E3573" s="188">
        <v>4221</v>
      </c>
      <c r="F3573" s="228" t="s">
        <v>129</v>
      </c>
      <c r="H3573" s="244"/>
      <c r="I3573" s="244"/>
      <c r="J3573" s="244">
        <v>33000</v>
      </c>
      <c r="K3573" s="244">
        <f t="shared" si="375"/>
        <v>33000</v>
      </c>
    </row>
    <row r="3574" spans="1:11" ht="78.75" x14ac:dyDescent="0.2">
      <c r="A3574" s="354" t="s">
        <v>907</v>
      </c>
      <c r="B3574" s="293" t="s">
        <v>881</v>
      </c>
      <c r="C3574" s="293"/>
      <c r="D3574" s="293"/>
      <c r="E3574" s="294"/>
      <c r="F3574" s="296" t="s">
        <v>880</v>
      </c>
      <c r="G3574" s="297" t="s">
        <v>683</v>
      </c>
      <c r="H3574" s="298">
        <f>H3575+H3589+H3594+H3580+H3586+H3600</f>
        <v>1305000</v>
      </c>
      <c r="I3574" s="298">
        <f>I3575+I3589+I3594+I3580+I3586+I3600</f>
        <v>38000</v>
      </c>
      <c r="J3574" s="298">
        <f>J3575+J3589+J3594+J3580+J3586+J3600</f>
        <v>1577000</v>
      </c>
      <c r="K3574" s="298">
        <f t="shared" si="375"/>
        <v>2844000</v>
      </c>
    </row>
    <row r="3575" spans="1:11" x14ac:dyDescent="0.2">
      <c r="A3575" s="331" t="s">
        <v>907</v>
      </c>
      <c r="B3575" s="329" t="s">
        <v>881</v>
      </c>
      <c r="C3575" s="282">
        <v>43</v>
      </c>
      <c r="D3575" s="329"/>
      <c r="E3575" s="283">
        <v>31</v>
      </c>
      <c r="F3575" s="284"/>
      <c r="G3575" s="284"/>
      <c r="H3575" s="314">
        <f>H3576+H3578</f>
        <v>46000</v>
      </c>
      <c r="I3575" s="314">
        <f>I3576+I3578</f>
        <v>0</v>
      </c>
      <c r="J3575" s="314">
        <f>J3576+J3578</f>
        <v>0</v>
      </c>
      <c r="K3575" s="314">
        <f t="shared" si="375"/>
        <v>46000</v>
      </c>
    </row>
    <row r="3576" spans="1:11" x14ac:dyDescent="0.2">
      <c r="A3576" s="321" t="s">
        <v>907</v>
      </c>
      <c r="B3576" s="325" t="s">
        <v>881</v>
      </c>
      <c r="C3576" s="326">
        <v>43</v>
      </c>
      <c r="D3576" s="321"/>
      <c r="E3576" s="187">
        <v>311</v>
      </c>
      <c r="F3576" s="230"/>
      <c r="G3576" s="327"/>
      <c r="H3576" s="200">
        <f>H3577</f>
        <v>39500</v>
      </c>
      <c r="I3576" s="200">
        <f>I3577</f>
        <v>0</v>
      </c>
      <c r="J3576" s="200">
        <f>J3577</f>
        <v>0</v>
      </c>
      <c r="K3576" s="200">
        <f t="shared" si="375"/>
        <v>39500</v>
      </c>
    </row>
    <row r="3577" spans="1:11" ht="15" x14ac:dyDescent="0.2">
      <c r="A3577" s="215" t="s">
        <v>907</v>
      </c>
      <c r="B3577" s="213" t="s">
        <v>881</v>
      </c>
      <c r="C3577" s="214">
        <v>43</v>
      </c>
      <c r="D3577" s="215" t="s">
        <v>25</v>
      </c>
      <c r="E3577" s="188">
        <v>3111</v>
      </c>
      <c r="F3577" s="228" t="s">
        <v>19</v>
      </c>
      <c r="H3577" s="330">
        <v>39500</v>
      </c>
      <c r="I3577" s="330"/>
      <c r="J3577" s="330"/>
      <c r="K3577" s="330">
        <f t="shared" si="375"/>
        <v>39500</v>
      </c>
    </row>
    <row r="3578" spans="1:11" x14ac:dyDescent="0.2">
      <c r="A3578" s="321" t="s">
        <v>907</v>
      </c>
      <c r="B3578" s="325" t="s">
        <v>881</v>
      </c>
      <c r="C3578" s="326">
        <v>43</v>
      </c>
      <c r="D3578" s="321"/>
      <c r="E3578" s="187">
        <v>313</v>
      </c>
      <c r="F3578" s="230"/>
      <c r="G3578" s="327"/>
      <c r="H3578" s="200">
        <f>H3579</f>
        <v>6500</v>
      </c>
      <c r="I3578" s="200">
        <f>I3579</f>
        <v>0</v>
      </c>
      <c r="J3578" s="200">
        <f>J3579</f>
        <v>0</v>
      </c>
      <c r="K3578" s="200">
        <f t="shared" si="375"/>
        <v>6500</v>
      </c>
    </row>
    <row r="3579" spans="1:11" ht="15" x14ac:dyDescent="0.2">
      <c r="A3579" s="215" t="s">
        <v>907</v>
      </c>
      <c r="B3579" s="213" t="s">
        <v>881</v>
      </c>
      <c r="C3579" s="214">
        <v>43</v>
      </c>
      <c r="D3579" s="215" t="s">
        <v>25</v>
      </c>
      <c r="E3579" s="188">
        <v>3132</v>
      </c>
      <c r="F3579" s="228" t="s">
        <v>280</v>
      </c>
      <c r="H3579" s="330">
        <v>6500</v>
      </c>
      <c r="I3579" s="330"/>
      <c r="J3579" s="330"/>
      <c r="K3579" s="330">
        <f t="shared" si="375"/>
        <v>6500</v>
      </c>
    </row>
    <row r="3580" spans="1:11" x14ac:dyDescent="0.2">
      <c r="A3580" s="331" t="s">
        <v>907</v>
      </c>
      <c r="B3580" s="329" t="s">
        <v>881</v>
      </c>
      <c r="C3580" s="282">
        <v>43</v>
      </c>
      <c r="D3580" s="329"/>
      <c r="E3580" s="283">
        <v>32</v>
      </c>
      <c r="F3580" s="284"/>
      <c r="G3580" s="284"/>
      <c r="H3580" s="314">
        <f>H3581+H3583</f>
        <v>9000</v>
      </c>
      <c r="I3580" s="314">
        <f>I3581+I3583</f>
        <v>6000</v>
      </c>
      <c r="J3580" s="314">
        <f>J3581+J3583</f>
        <v>12000</v>
      </c>
      <c r="K3580" s="314">
        <f t="shared" si="375"/>
        <v>15000</v>
      </c>
    </row>
    <row r="3581" spans="1:11" x14ac:dyDescent="0.2">
      <c r="A3581" s="321" t="s">
        <v>907</v>
      </c>
      <c r="B3581" s="325" t="s">
        <v>881</v>
      </c>
      <c r="C3581" s="326">
        <v>43</v>
      </c>
      <c r="D3581" s="321"/>
      <c r="E3581" s="187">
        <v>321</v>
      </c>
      <c r="F3581" s="230"/>
      <c r="G3581" s="327"/>
      <c r="H3581" s="200">
        <f>H3582</f>
        <v>6000</v>
      </c>
      <c r="I3581" s="200">
        <f>I3582</f>
        <v>6000</v>
      </c>
      <c r="J3581" s="200">
        <f>J3582</f>
        <v>0</v>
      </c>
      <c r="K3581" s="200">
        <f t="shared" si="375"/>
        <v>0</v>
      </c>
    </row>
    <row r="3582" spans="1:11" ht="15" x14ac:dyDescent="0.2">
      <c r="A3582" s="215" t="s">
        <v>907</v>
      </c>
      <c r="B3582" s="213" t="s">
        <v>881</v>
      </c>
      <c r="C3582" s="214">
        <v>43</v>
      </c>
      <c r="D3582" s="215" t="s">
        <v>25</v>
      </c>
      <c r="E3582" s="188">
        <v>3211</v>
      </c>
      <c r="F3582" s="228" t="s">
        <v>110</v>
      </c>
      <c r="H3582" s="330">
        <v>6000</v>
      </c>
      <c r="I3582" s="330">
        <v>6000</v>
      </c>
      <c r="J3582" s="330"/>
      <c r="K3582" s="330">
        <f t="shared" si="375"/>
        <v>0</v>
      </c>
    </row>
    <row r="3583" spans="1:11" x14ac:dyDescent="0.2">
      <c r="A3583" s="321" t="s">
        <v>907</v>
      </c>
      <c r="B3583" s="325" t="s">
        <v>881</v>
      </c>
      <c r="C3583" s="326">
        <v>43</v>
      </c>
      <c r="D3583" s="321"/>
      <c r="E3583" s="187">
        <v>323</v>
      </c>
      <c r="F3583" s="230"/>
      <c r="G3583" s="327"/>
      <c r="H3583" s="200">
        <f>H3585+H3584</f>
        <v>3000</v>
      </c>
      <c r="I3583" s="200">
        <f>I3585+I3584</f>
        <v>0</v>
      </c>
      <c r="J3583" s="200">
        <f>J3585+J3584</f>
        <v>12000</v>
      </c>
      <c r="K3583" s="200">
        <f t="shared" si="375"/>
        <v>15000</v>
      </c>
    </row>
    <row r="3584" spans="1:11" ht="15" x14ac:dyDescent="0.2">
      <c r="A3584" s="215" t="s">
        <v>907</v>
      </c>
      <c r="B3584" s="213" t="s">
        <v>881</v>
      </c>
      <c r="C3584" s="214">
        <v>43</v>
      </c>
      <c r="D3584" s="215" t="s">
        <v>25</v>
      </c>
      <c r="E3584" s="188">
        <v>3233</v>
      </c>
      <c r="F3584" s="228" t="s">
        <v>119</v>
      </c>
      <c r="H3584" s="330">
        <v>1500</v>
      </c>
      <c r="I3584" s="330"/>
      <c r="J3584" s="330">
        <v>4000</v>
      </c>
      <c r="K3584" s="330">
        <f t="shared" si="375"/>
        <v>5500</v>
      </c>
    </row>
    <row r="3585" spans="1:11" ht="15" x14ac:dyDescent="0.2">
      <c r="A3585" s="215" t="s">
        <v>907</v>
      </c>
      <c r="B3585" s="213" t="s">
        <v>881</v>
      </c>
      <c r="C3585" s="214">
        <v>43</v>
      </c>
      <c r="D3585" s="215" t="s">
        <v>25</v>
      </c>
      <c r="E3585" s="188">
        <v>3237</v>
      </c>
      <c r="F3585" s="228" t="s">
        <v>36</v>
      </c>
      <c r="H3585" s="330">
        <v>1500</v>
      </c>
      <c r="I3585" s="330"/>
      <c r="J3585" s="330">
        <v>8000</v>
      </c>
      <c r="K3585" s="330">
        <f t="shared" si="375"/>
        <v>9500</v>
      </c>
    </row>
    <row r="3586" spans="1:11" x14ac:dyDescent="0.2">
      <c r="A3586" s="331" t="s">
        <v>907</v>
      </c>
      <c r="B3586" s="329" t="s">
        <v>881</v>
      </c>
      <c r="C3586" s="282">
        <v>43</v>
      </c>
      <c r="D3586" s="329"/>
      <c r="E3586" s="283">
        <v>42</v>
      </c>
      <c r="F3586" s="284"/>
      <c r="G3586" s="284"/>
      <c r="H3586" s="314">
        <f t="shared" ref="H3586:J3587" si="387">H3587</f>
        <v>370000</v>
      </c>
      <c r="I3586" s="314">
        <f t="shared" si="387"/>
        <v>0</v>
      </c>
      <c r="J3586" s="314">
        <f t="shared" si="387"/>
        <v>0</v>
      </c>
      <c r="K3586" s="314">
        <f t="shared" si="375"/>
        <v>370000</v>
      </c>
    </row>
    <row r="3587" spans="1:11" x14ac:dyDescent="0.2">
      <c r="A3587" s="321" t="s">
        <v>907</v>
      </c>
      <c r="B3587" s="325" t="s">
        <v>881</v>
      </c>
      <c r="C3587" s="326">
        <v>43</v>
      </c>
      <c r="D3587" s="321"/>
      <c r="E3587" s="187">
        <v>421</v>
      </c>
      <c r="F3587" s="230"/>
      <c r="G3587" s="327"/>
      <c r="H3587" s="200">
        <f t="shared" si="387"/>
        <v>370000</v>
      </c>
      <c r="I3587" s="200">
        <f t="shared" si="387"/>
        <v>0</v>
      </c>
      <c r="J3587" s="200">
        <f t="shared" si="387"/>
        <v>0</v>
      </c>
      <c r="K3587" s="200">
        <f t="shared" si="375"/>
        <v>370000</v>
      </c>
    </row>
    <row r="3588" spans="1:11" ht="15" x14ac:dyDescent="0.2">
      <c r="A3588" s="215" t="s">
        <v>907</v>
      </c>
      <c r="B3588" s="213" t="s">
        <v>881</v>
      </c>
      <c r="C3588" s="214">
        <v>43</v>
      </c>
      <c r="D3588" s="215" t="s">
        <v>25</v>
      </c>
      <c r="E3588" s="188">
        <v>4214</v>
      </c>
      <c r="F3588" s="228" t="s">
        <v>154</v>
      </c>
      <c r="H3588" s="330">
        <v>370000</v>
      </c>
      <c r="I3588" s="330"/>
      <c r="J3588" s="330"/>
      <c r="K3588" s="330">
        <f t="shared" si="375"/>
        <v>370000</v>
      </c>
    </row>
    <row r="3589" spans="1:11" x14ac:dyDescent="0.2">
      <c r="A3589" s="331" t="s">
        <v>907</v>
      </c>
      <c r="B3589" s="329" t="s">
        <v>881</v>
      </c>
      <c r="C3589" s="282">
        <v>559</v>
      </c>
      <c r="D3589" s="329"/>
      <c r="E3589" s="283">
        <v>31</v>
      </c>
      <c r="F3589" s="284"/>
      <c r="G3589" s="284"/>
      <c r="H3589" s="314">
        <f>H3590+H3592</f>
        <v>260000</v>
      </c>
      <c r="I3589" s="314">
        <f>I3590+I3592</f>
        <v>0</v>
      </c>
      <c r="J3589" s="314">
        <f>J3590+J3592</f>
        <v>0</v>
      </c>
      <c r="K3589" s="314">
        <f t="shared" si="375"/>
        <v>260000</v>
      </c>
    </row>
    <row r="3590" spans="1:11" x14ac:dyDescent="0.2">
      <c r="A3590" s="321" t="s">
        <v>907</v>
      </c>
      <c r="B3590" s="325" t="s">
        <v>881</v>
      </c>
      <c r="C3590" s="326">
        <v>559</v>
      </c>
      <c r="D3590" s="321"/>
      <c r="E3590" s="187">
        <v>311</v>
      </c>
      <c r="F3590" s="230"/>
      <c r="G3590" s="327"/>
      <c r="H3590" s="200">
        <f>H3591</f>
        <v>223200</v>
      </c>
      <c r="I3590" s="200">
        <f>I3591</f>
        <v>0</v>
      </c>
      <c r="J3590" s="200">
        <f>J3591</f>
        <v>0</v>
      </c>
      <c r="K3590" s="200">
        <f t="shared" si="375"/>
        <v>223200</v>
      </c>
    </row>
    <row r="3591" spans="1:11" ht="15" x14ac:dyDescent="0.2">
      <c r="A3591" s="215" t="s">
        <v>907</v>
      </c>
      <c r="B3591" s="213" t="s">
        <v>881</v>
      </c>
      <c r="C3591" s="214">
        <v>559</v>
      </c>
      <c r="D3591" s="215" t="s">
        <v>25</v>
      </c>
      <c r="E3591" s="188">
        <v>3111</v>
      </c>
      <c r="F3591" s="228" t="s">
        <v>19</v>
      </c>
      <c r="H3591" s="330">
        <v>223200</v>
      </c>
      <c r="I3591" s="330"/>
      <c r="J3591" s="330"/>
      <c r="K3591" s="330">
        <f t="shared" si="375"/>
        <v>223200</v>
      </c>
    </row>
    <row r="3592" spans="1:11" x14ac:dyDescent="0.2">
      <c r="A3592" s="321" t="s">
        <v>907</v>
      </c>
      <c r="B3592" s="325" t="s">
        <v>881</v>
      </c>
      <c r="C3592" s="326">
        <v>559</v>
      </c>
      <c r="D3592" s="321"/>
      <c r="E3592" s="187">
        <v>313</v>
      </c>
      <c r="F3592" s="230"/>
      <c r="G3592" s="327"/>
      <c r="H3592" s="200">
        <f>H3593</f>
        <v>36800</v>
      </c>
      <c r="I3592" s="200">
        <f>I3593</f>
        <v>0</v>
      </c>
      <c r="J3592" s="200">
        <f>J3593</f>
        <v>0</v>
      </c>
      <c r="K3592" s="200">
        <f t="shared" si="375"/>
        <v>36800</v>
      </c>
    </row>
    <row r="3593" spans="1:11" ht="15" x14ac:dyDescent="0.2">
      <c r="A3593" s="215" t="s">
        <v>907</v>
      </c>
      <c r="B3593" s="213" t="s">
        <v>881</v>
      </c>
      <c r="C3593" s="214">
        <v>559</v>
      </c>
      <c r="D3593" s="215" t="s">
        <v>25</v>
      </c>
      <c r="E3593" s="188">
        <v>3132</v>
      </c>
      <c r="F3593" s="228" t="s">
        <v>280</v>
      </c>
      <c r="H3593" s="330">
        <v>36800</v>
      </c>
      <c r="I3593" s="330"/>
      <c r="J3593" s="330"/>
      <c r="K3593" s="330">
        <f t="shared" si="375"/>
        <v>36800</v>
      </c>
    </row>
    <row r="3594" spans="1:11" x14ac:dyDescent="0.2">
      <c r="A3594" s="331" t="s">
        <v>907</v>
      </c>
      <c r="B3594" s="329" t="s">
        <v>881</v>
      </c>
      <c r="C3594" s="282">
        <v>559</v>
      </c>
      <c r="D3594" s="329"/>
      <c r="E3594" s="283">
        <v>32</v>
      </c>
      <c r="F3594" s="284"/>
      <c r="G3594" s="284"/>
      <c r="H3594" s="314">
        <f>H3595+H3597</f>
        <v>48000</v>
      </c>
      <c r="I3594" s="314">
        <f>I3595+I3597</f>
        <v>32000</v>
      </c>
      <c r="J3594" s="314">
        <f>J3595+J3597</f>
        <v>65000</v>
      </c>
      <c r="K3594" s="314">
        <f t="shared" si="375"/>
        <v>81000</v>
      </c>
    </row>
    <row r="3595" spans="1:11" x14ac:dyDescent="0.2">
      <c r="A3595" s="321" t="s">
        <v>907</v>
      </c>
      <c r="B3595" s="325" t="s">
        <v>881</v>
      </c>
      <c r="C3595" s="326">
        <v>559</v>
      </c>
      <c r="D3595" s="321"/>
      <c r="E3595" s="187">
        <v>321</v>
      </c>
      <c r="F3595" s="230"/>
      <c r="G3595" s="327"/>
      <c r="H3595" s="200">
        <f>H3596</f>
        <v>32000</v>
      </c>
      <c r="I3595" s="200">
        <f>I3596</f>
        <v>32000</v>
      </c>
      <c r="J3595" s="200">
        <f>J3596</f>
        <v>0</v>
      </c>
      <c r="K3595" s="200">
        <f t="shared" ref="K3595:K3658" si="388">H3595-I3595+J3595</f>
        <v>0</v>
      </c>
    </row>
    <row r="3596" spans="1:11" ht="15" x14ac:dyDescent="0.2">
      <c r="A3596" s="215" t="s">
        <v>907</v>
      </c>
      <c r="B3596" s="213" t="s">
        <v>881</v>
      </c>
      <c r="C3596" s="214">
        <v>559</v>
      </c>
      <c r="D3596" s="215" t="s">
        <v>25</v>
      </c>
      <c r="E3596" s="188">
        <v>3211</v>
      </c>
      <c r="F3596" s="228" t="s">
        <v>110</v>
      </c>
      <c r="H3596" s="330">
        <v>32000</v>
      </c>
      <c r="I3596" s="330">
        <v>32000</v>
      </c>
      <c r="J3596" s="330"/>
      <c r="K3596" s="330">
        <f t="shared" si="388"/>
        <v>0</v>
      </c>
    </row>
    <row r="3597" spans="1:11" x14ac:dyDescent="0.2">
      <c r="A3597" s="321" t="s">
        <v>907</v>
      </c>
      <c r="B3597" s="325" t="s">
        <v>881</v>
      </c>
      <c r="C3597" s="326">
        <v>559</v>
      </c>
      <c r="D3597" s="321"/>
      <c r="E3597" s="187">
        <v>323</v>
      </c>
      <c r="F3597" s="230"/>
      <c r="G3597" s="327"/>
      <c r="H3597" s="200">
        <f>H3599+H3598</f>
        <v>16000</v>
      </c>
      <c r="I3597" s="200">
        <f>I3599+I3598</f>
        <v>0</v>
      </c>
      <c r="J3597" s="200">
        <f>J3599+J3598</f>
        <v>65000</v>
      </c>
      <c r="K3597" s="200">
        <f t="shared" si="388"/>
        <v>81000</v>
      </c>
    </row>
    <row r="3598" spans="1:11" ht="15" x14ac:dyDescent="0.2">
      <c r="A3598" s="215" t="s">
        <v>907</v>
      </c>
      <c r="B3598" s="213" t="s">
        <v>881</v>
      </c>
      <c r="C3598" s="214">
        <v>559</v>
      </c>
      <c r="D3598" s="215" t="s">
        <v>25</v>
      </c>
      <c r="E3598" s="188">
        <v>3233</v>
      </c>
      <c r="F3598" s="228" t="s">
        <v>119</v>
      </c>
      <c r="H3598" s="330">
        <v>8000</v>
      </c>
      <c r="I3598" s="330"/>
      <c r="J3598" s="330">
        <v>22000</v>
      </c>
      <c r="K3598" s="330">
        <f t="shared" si="388"/>
        <v>30000</v>
      </c>
    </row>
    <row r="3599" spans="1:11" ht="15" x14ac:dyDescent="0.2">
      <c r="A3599" s="215" t="s">
        <v>907</v>
      </c>
      <c r="B3599" s="213" t="s">
        <v>881</v>
      </c>
      <c r="C3599" s="214">
        <v>559</v>
      </c>
      <c r="D3599" s="215" t="s">
        <v>25</v>
      </c>
      <c r="E3599" s="188">
        <v>3237</v>
      </c>
      <c r="F3599" s="228" t="s">
        <v>36</v>
      </c>
      <c r="H3599" s="330">
        <v>8000</v>
      </c>
      <c r="I3599" s="330"/>
      <c r="J3599" s="330">
        <v>43000</v>
      </c>
      <c r="K3599" s="330">
        <f t="shared" si="388"/>
        <v>51000</v>
      </c>
    </row>
    <row r="3600" spans="1:11" x14ac:dyDescent="0.2">
      <c r="A3600" s="331" t="s">
        <v>907</v>
      </c>
      <c r="B3600" s="329" t="s">
        <v>881</v>
      </c>
      <c r="C3600" s="282">
        <v>559</v>
      </c>
      <c r="D3600" s="329"/>
      <c r="E3600" s="283">
        <v>42</v>
      </c>
      <c r="F3600" s="284"/>
      <c r="G3600" s="284"/>
      <c r="H3600" s="314">
        <f t="shared" ref="H3600:J3601" si="389">H3601</f>
        <v>572000</v>
      </c>
      <c r="I3600" s="314">
        <f t="shared" si="389"/>
        <v>0</v>
      </c>
      <c r="J3600" s="314">
        <f t="shared" si="389"/>
        <v>1500000</v>
      </c>
      <c r="K3600" s="314">
        <f t="shared" si="388"/>
        <v>2072000</v>
      </c>
    </row>
    <row r="3601" spans="1:11" x14ac:dyDescent="0.2">
      <c r="A3601" s="321" t="s">
        <v>907</v>
      </c>
      <c r="B3601" s="325" t="s">
        <v>881</v>
      </c>
      <c r="C3601" s="326">
        <v>559</v>
      </c>
      <c r="D3601" s="321"/>
      <c r="E3601" s="187">
        <v>421</v>
      </c>
      <c r="F3601" s="230"/>
      <c r="G3601" s="327"/>
      <c r="H3601" s="200">
        <f t="shared" si="389"/>
        <v>572000</v>
      </c>
      <c r="I3601" s="200">
        <f t="shared" si="389"/>
        <v>0</v>
      </c>
      <c r="J3601" s="200">
        <f t="shared" si="389"/>
        <v>1500000</v>
      </c>
      <c r="K3601" s="200">
        <f t="shared" si="388"/>
        <v>2072000</v>
      </c>
    </row>
    <row r="3602" spans="1:11" ht="15" x14ac:dyDescent="0.2">
      <c r="A3602" s="215" t="s">
        <v>907</v>
      </c>
      <c r="B3602" s="213" t="s">
        <v>881</v>
      </c>
      <c r="C3602" s="214">
        <v>559</v>
      </c>
      <c r="D3602" s="215" t="s">
        <v>25</v>
      </c>
      <c r="E3602" s="188">
        <v>4214</v>
      </c>
      <c r="F3602" s="228" t="s">
        <v>154</v>
      </c>
      <c r="H3602" s="330">
        <v>572000</v>
      </c>
      <c r="I3602" s="330"/>
      <c r="J3602" s="330">
        <v>1500000</v>
      </c>
      <c r="K3602" s="330">
        <f t="shared" si="388"/>
        <v>2072000</v>
      </c>
    </row>
    <row r="3603" spans="1:11" ht="67.5" x14ac:dyDescent="0.2">
      <c r="A3603" s="354" t="s">
        <v>907</v>
      </c>
      <c r="B3603" s="293" t="s">
        <v>909</v>
      </c>
      <c r="C3603" s="293"/>
      <c r="D3603" s="293"/>
      <c r="E3603" s="294"/>
      <c r="F3603" s="296" t="s">
        <v>910</v>
      </c>
      <c r="G3603" s="297" t="s">
        <v>683</v>
      </c>
      <c r="H3603" s="298">
        <f>H3604+H3609+H3615+H3620</f>
        <v>597000</v>
      </c>
      <c r="I3603" s="298">
        <f>I3604+I3609+I3615+I3620</f>
        <v>0</v>
      </c>
      <c r="J3603" s="298">
        <f>J3604+J3609+J3615+J3620</f>
        <v>365000</v>
      </c>
      <c r="K3603" s="298">
        <f t="shared" si="388"/>
        <v>962000</v>
      </c>
    </row>
    <row r="3604" spans="1:11" x14ac:dyDescent="0.2">
      <c r="A3604" s="331" t="s">
        <v>907</v>
      </c>
      <c r="B3604" s="329" t="s">
        <v>909</v>
      </c>
      <c r="C3604" s="282">
        <v>43</v>
      </c>
      <c r="D3604" s="329"/>
      <c r="E3604" s="283">
        <v>31</v>
      </c>
      <c r="F3604" s="284"/>
      <c r="G3604" s="284"/>
      <c r="H3604" s="314">
        <f>H3605+H3607</f>
        <v>34000</v>
      </c>
      <c r="I3604" s="314">
        <f>I3605+I3607</f>
        <v>0</v>
      </c>
      <c r="J3604" s="314">
        <f>J3605+J3607</f>
        <v>0</v>
      </c>
      <c r="K3604" s="314">
        <f t="shared" si="388"/>
        <v>34000</v>
      </c>
    </row>
    <row r="3605" spans="1:11" x14ac:dyDescent="0.2">
      <c r="A3605" s="321" t="s">
        <v>907</v>
      </c>
      <c r="B3605" s="325" t="s">
        <v>909</v>
      </c>
      <c r="C3605" s="326">
        <v>43</v>
      </c>
      <c r="D3605" s="321"/>
      <c r="E3605" s="187">
        <v>311</v>
      </c>
      <c r="F3605" s="230"/>
      <c r="G3605" s="327"/>
      <c r="H3605" s="200">
        <f>H3606</f>
        <v>29000</v>
      </c>
      <c r="I3605" s="200">
        <f>I3606</f>
        <v>0</v>
      </c>
      <c r="J3605" s="200">
        <f>J3606</f>
        <v>0</v>
      </c>
      <c r="K3605" s="200">
        <f t="shared" si="388"/>
        <v>29000</v>
      </c>
    </row>
    <row r="3606" spans="1:11" ht="15" x14ac:dyDescent="0.2">
      <c r="A3606" s="215" t="s">
        <v>907</v>
      </c>
      <c r="B3606" s="213" t="s">
        <v>909</v>
      </c>
      <c r="C3606" s="214">
        <v>43</v>
      </c>
      <c r="D3606" s="215" t="s">
        <v>25</v>
      </c>
      <c r="E3606" s="188">
        <v>3111</v>
      </c>
      <c r="F3606" s="228" t="s">
        <v>19</v>
      </c>
      <c r="H3606" s="330">
        <v>29000</v>
      </c>
      <c r="I3606" s="330"/>
      <c r="J3606" s="330"/>
      <c r="K3606" s="330">
        <f t="shared" si="388"/>
        <v>29000</v>
      </c>
    </row>
    <row r="3607" spans="1:11" x14ac:dyDescent="0.2">
      <c r="A3607" s="321" t="s">
        <v>907</v>
      </c>
      <c r="B3607" s="325" t="s">
        <v>909</v>
      </c>
      <c r="C3607" s="326">
        <v>43</v>
      </c>
      <c r="D3607" s="321"/>
      <c r="E3607" s="187">
        <v>313</v>
      </c>
      <c r="F3607" s="230"/>
      <c r="G3607" s="327"/>
      <c r="H3607" s="200">
        <f>H3608</f>
        <v>5000</v>
      </c>
      <c r="I3607" s="200">
        <f>I3608</f>
        <v>0</v>
      </c>
      <c r="J3607" s="200">
        <f>J3608</f>
        <v>0</v>
      </c>
      <c r="K3607" s="200">
        <f t="shared" si="388"/>
        <v>5000</v>
      </c>
    </row>
    <row r="3608" spans="1:11" ht="15" x14ac:dyDescent="0.2">
      <c r="A3608" s="215" t="s">
        <v>907</v>
      </c>
      <c r="B3608" s="213" t="s">
        <v>909</v>
      </c>
      <c r="C3608" s="214">
        <v>43</v>
      </c>
      <c r="D3608" s="215" t="s">
        <v>25</v>
      </c>
      <c r="E3608" s="188">
        <v>3132</v>
      </c>
      <c r="F3608" s="228" t="s">
        <v>280</v>
      </c>
      <c r="H3608" s="330">
        <v>5000</v>
      </c>
      <c r="I3608" s="330"/>
      <c r="J3608" s="330"/>
      <c r="K3608" s="330">
        <f t="shared" si="388"/>
        <v>5000</v>
      </c>
    </row>
    <row r="3609" spans="1:11" x14ac:dyDescent="0.2">
      <c r="A3609" s="331" t="s">
        <v>907</v>
      </c>
      <c r="B3609" s="329" t="s">
        <v>909</v>
      </c>
      <c r="C3609" s="282">
        <v>43</v>
      </c>
      <c r="D3609" s="329"/>
      <c r="E3609" s="283">
        <v>32</v>
      </c>
      <c r="F3609" s="284"/>
      <c r="G3609" s="284"/>
      <c r="H3609" s="314">
        <f>H3610+H3612</f>
        <v>56000</v>
      </c>
      <c r="I3609" s="314">
        <f>I3610+I3612</f>
        <v>0</v>
      </c>
      <c r="J3609" s="314">
        <f>J3610+J3612</f>
        <v>55000</v>
      </c>
      <c r="K3609" s="314">
        <f t="shared" si="388"/>
        <v>111000</v>
      </c>
    </row>
    <row r="3610" spans="1:11" x14ac:dyDescent="0.2">
      <c r="A3610" s="321" t="s">
        <v>907</v>
      </c>
      <c r="B3610" s="325" t="s">
        <v>909</v>
      </c>
      <c r="C3610" s="326">
        <v>43</v>
      </c>
      <c r="D3610" s="321"/>
      <c r="E3610" s="187">
        <v>321</v>
      </c>
      <c r="F3610" s="230"/>
      <c r="G3610" s="327"/>
      <c r="H3610" s="200">
        <f>H3611</f>
        <v>7000</v>
      </c>
      <c r="I3610" s="200">
        <f>I3611</f>
        <v>0</v>
      </c>
      <c r="J3610" s="200">
        <f>J3611</f>
        <v>9000</v>
      </c>
      <c r="K3610" s="200">
        <f t="shared" si="388"/>
        <v>16000</v>
      </c>
    </row>
    <row r="3611" spans="1:11" ht="15" x14ac:dyDescent="0.2">
      <c r="A3611" s="215" t="s">
        <v>907</v>
      </c>
      <c r="B3611" s="213" t="s">
        <v>909</v>
      </c>
      <c r="C3611" s="214">
        <v>43</v>
      </c>
      <c r="D3611" s="215" t="s">
        <v>25</v>
      </c>
      <c r="E3611" s="188">
        <v>3211</v>
      </c>
      <c r="F3611" s="228" t="s">
        <v>110</v>
      </c>
      <c r="H3611" s="330">
        <v>7000</v>
      </c>
      <c r="I3611" s="330"/>
      <c r="J3611" s="330">
        <v>9000</v>
      </c>
      <c r="K3611" s="330">
        <f t="shared" si="388"/>
        <v>16000</v>
      </c>
    </row>
    <row r="3612" spans="1:11" x14ac:dyDescent="0.2">
      <c r="A3612" s="321" t="s">
        <v>907</v>
      </c>
      <c r="B3612" s="325" t="s">
        <v>909</v>
      </c>
      <c r="C3612" s="326">
        <v>43</v>
      </c>
      <c r="D3612" s="321"/>
      <c r="E3612" s="187">
        <v>323</v>
      </c>
      <c r="F3612" s="230"/>
      <c r="G3612" s="327"/>
      <c r="H3612" s="200">
        <f>H3613+H3614</f>
        <v>49000</v>
      </c>
      <c r="I3612" s="200">
        <f>I3613+I3614</f>
        <v>0</v>
      </c>
      <c r="J3612" s="200">
        <f>J3613+J3614</f>
        <v>46000</v>
      </c>
      <c r="K3612" s="200">
        <f t="shared" si="388"/>
        <v>95000</v>
      </c>
    </row>
    <row r="3613" spans="1:11" ht="15" x14ac:dyDescent="0.2">
      <c r="A3613" s="215" t="s">
        <v>907</v>
      </c>
      <c r="B3613" s="213" t="s">
        <v>909</v>
      </c>
      <c r="C3613" s="214">
        <v>43</v>
      </c>
      <c r="D3613" s="215" t="s">
        <v>25</v>
      </c>
      <c r="E3613" s="188">
        <v>3233</v>
      </c>
      <c r="F3613" s="228" t="s">
        <v>119</v>
      </c>
      <c r="H3613" s="330">
        <v>4000</v>
      </c>
      <c r="I3613" s="330"/>
      <c r="J3613" s="330">
        <v>7000</v>
      </c>
      <c r="K3613" s="330">
        <f t="shared" si="388"/>
        <v>11000</v>
      </c>
    </row>
    <row r="3614" spans="1:11" ht="15" x14ac:dyDescent="0.2">
      <c r="A3614" s="215" t="s">
        <v>907</v>
      </c>
      <c r="B3614" s="213" t="s">
        <v>909</v>
      </c>
      <c r="C3614" s="214">
        <v>43</v>
      </c>
      <c r="D3614" s="215" t="s">
        <v>25</v>
      </c>
      <c r="E3614" s="188">
        <v>3237</v>
      </c>
      <c r="F3614" s="228" t="s">
        <v>36</v>
      </c>
      <c r="H3614" s="330">
        <v>45000</v>
      </c>
      <c r="I3614" s="330"/>
      <c r="J3614" s="330">
        <v>39000</v>
      </c>
      <c r="K3614" s="330">
        <f t="shared" si="388"/>
        <v>84000</v>
      </c>
    </row>
    <row r="3615" spans="1:11" x14ac:dyDescent="0.2">
      <c r="A3615" s="331" t="s">
        <v>907</v>
      </c>
      <c r="B3615" s="329" t="s">
        <v>909</v>
      </c>
      <c r="C3615" s="282">
        <v>559</v>
      </c>
      <c r="D3615" s="329"/>
      <c r="E3615" s="283">
        <v>31</v>
      </c>
      <c r="F3615" s="284"/>
      <c r="G3615" s="284"/>
      <c r="H3615" s="314">
        <f>H3616+H3618</f>
        <v>187000</v>
      </c>
      <c r="I3615" s="314">
        <f>I3616+I3618</f>
        <v>0</v>
      </c>
      <c r="J3615" s="314">
        <f>J3616+J3618</f>
        <v>0</v>
      </c>
      <c r="K3615" s="314">
        <f t="shared" si="388"/>
        <v>187000</v>
      </c>
    </row>
    <row r="3616" spans="1:11" x14ac:dyDescent="0.2">
      <c r="A3616" s="321" t="s">
        <v>907</v>
      </c>
      <c r="B3616" s="325" t="s">
        <v>909</v>
      </c>
      <c r="C3616" s="326">
        <v>559</v>
      </c>
      <c r="D3616" s="321"/>
      <c r="E3616" s="187">
        <v>311</v>
      </c>
      <c r="F3616" s="230"/>
      <c r="G3616" s="327"/>
      <c r="H3616" s="200">
        <f>H3617</f>
        <v>160000</v>
      </c>
      <c r="I3616" s="200">
        <f>I3617</f>
        <v>0</v>
      </c>
      <c r="J3616" s="200">
        <f>J3617</f>
        <v>0</v>
      </c>
      <c r="K3616" s="200">
        <f t="shared" si="388"/>
        <v>160000</v>
      </c>
    </row>
    <row r="3617" spans="1:11" ht="15" x14ac:dyDescent="0.2">
      <c r="A3617" s="215" t="s">
        <v>907</v>
      </c>
      <c r="B3617" s="213" t="s">
        <v>909</v>
      </c>
      <c r="C3617" s="214">
        <v>559</v>
      </c>
      <c r="D3617" s="215" t="s">
        <v>25</v>
      </c>
      <c r="E3617" s="188">
        <v>3111</v>
      </c>
      <c r="F3617" s="228" t="s">
        <v>19</v>
      </c>
      <c r="H3617" s="330">
        <v>160000</v>
      </c>
      <c r="I3617" s="330"/>
      <c r="J3617" s="330"/>
      <c r="K3617" s="330">
        <f t="shared" si="388"/>
        <v>160000</v>
      </c>
    </row>
    <row r="3618" spans="1:11" x14ac:dyDescent="0.2">
      <c r="A3618" s="321" t="s">
        <v>907</v>
      </c>
      <c r="B3618" s="325" t="s">
        <v>909</v>
      </c>
      <c r="C3618" s="326">
        <v>559</v>
      </c>
      <c r="D3618" s="321"/>
      <c r="E3618" s="187">
        <v>313</v>
      </c>
      <c r="F3618" s="230"/>
      <c r="G3618" s="327"/>
      <c r="H3618" s="200">
        <f>H3619</f>
        <v>27000</v>
      </c>
      <c r="I3618" s="200">
        <f>I3619</f>
        <v>0</v>
      </c>
      <c r="J3618" s="200">
        <f>J3619</f>
        <v>0</v>
      </c>
      <c r="K3618" s="200">
        <f t="shared" si="388"/>
        <v>27000</v>
      </c>
    </row>
    <row r="3619" spans="1:11" ht="15" x14ac:dyDescent="0.2">
      <c r="A3619" s="215" t="s">
        <v>907</v>
      </c>
      <c r="B3619" s="213" t="s">
        <v>909</v>
      </c>
      <c r="C3619" s="214">
        <v>559</v>
      </c>
      <c r="D3619" s="215" t="s">
        <v>25</v>
      </c>
      <c r="E3619" s="188">
        <v>3132</v>
      </c>
      <c r="F3619" s="228" t="s">
        <v>280</v>
      </c>
      <c r="H3619" s="330">
        <v>27000</v>
      </c>
      <c r="I3619" s="330"/>
      <c r="J3619" s="330"/>
      <c r="K3619" s="330">
        <f t="shared" si="388"/>
        <v>27000</v>
      </c>
    </row>
    <row r="3620" spans="1:11" x14ac:dyDescent="0.2">
      <c r="A3620" s="331" t="s">
        <v>907</v>
      </c>
      <c r="B3620" s="329" t="s">
        <v>909</v>
      </c>
      <c r="C3620" s="282">
        <v>559</v>
      </c>
      <c r="D3620" s="329"/>
      <c r="E3620" s="283">
        <v>32</v>
      </c>
      <c r="F3620" s="284"/>
      <c r="G3620" s="284"/>
      <c r="H3620" s="314">
        <f>H3621+H3623</f>
        <v>320000</v>
      </c>
      <c r="I3620" s="314">
        <f>I3621+I3623</f>
        <v>0</v>
      </c>
      <c r="J3620" s="314">
        <f>J3621+J3623</f>
        <v>310000</v>
      </c>
      <c r="K3620" s="314">
        <f t="shared" si="388"/>
        <v>630000</v>
      </c>
    </row>
    <row r="3621" spans="1:11" x14ac:dyDescent="0.2">
      <c r="A3621" s="321" t="s">
        <v>907</v>
      </c>
      <c r="B3621" s="325" t="s">
        <v>909</v>
      </c>
      <c r="C3621" s="326">
        <v>559</v>
      </c>
      <c r="D3621" s="321"/>
      <c r="E3621" s="187">
        <v>321</v>
      </c>
      <c r="F3621" s="230"/>
      <c r="G3621" s="327"/>
      <c r="H3621" s="200">
        <f>H3622</f>
        <v>45000</v>
      </c>
      <c r="I3621" s="200">
        <f>I3622</f>
        <v>0</v>
      </c>
      <c r="J3621" s="200">
        <f>J3622</f>
        <v>45000</v>
      </c>
      <c r="K3621" s="200">
        <f t="shared" si="388"/>
        <v>90000</v>
      </c>
    </row>
    <row r="3622" spans="1:11" ht="15" x14ac:dyDescent="0.2">
      <c r="A3622" s="215" t="s">
        <v>907</v>
      </c>
      <c r="B3622" s="213" t="s">
        <v>909</v>
      </c>
      <c r="C3622" s="214">
        <v>559</v>
      </c>
      <c r="D3622" s="215" t="s">
        <v>25</v>
      </c>
      <c r="E3622" s="188">
        <v>3211</v>
      </c>
      <c r="F3622" s="228" t="s">
        <v>110</v>
      </c>
      <c r="H3622" s="330">
        <v>45000</v>
      </c>
      <c r="I3622" s="330"/>
      <c r="J3622" s="330">
        <v>45000</v>
      </c>
      <c r="K3622" s="330">
        <f t="shared" si="388"/>
        <v>90000</v>
      </c>
    </row>
    <row r="3623" spans="1:11" x14ac:dyDescent="0.2">
      <c r="A3623" s="321" t="s">
        <v>907</v>
      </c>
      <c r="B3623" s="325" t="s">
        <v>909</v>
      </c>
      <c r="C3623" s="326">
        <v>559</v>
      </c>
      <c r="D3623" s="321"/>
      <c r="E3623" s="187">
        <v>323</v>
      </c>
      <c r="F3623" s="230"/>
      <c r="G3623" s="327"/>
      <c r="H3623" s="200">
        <f>H3624+H3625</f>
        <v>275000</v>
      </c>
      <c r="I3623" s="200">
        <f>I3624+I3625</f>
        <v>0</v>
      </c>
      <c r="J3623" s="200">
        <f>J3624+J3625</f>
        <v>265000</v>
      </c>
      <c r="K3623" s="200">
        <f t="shared" si="388"/>
        <v>540000</v>
      </c>
    </row>
    <row r="3624" spans="1:11" ht="15" x14ac:dyDescent="0.2">
      <c r="A3624" s="215" t="s">
        <v>907</v>
      </c>
      <c r="B3624" s="213" t="s">
        <v>909</v>
      </c>
      <c r="C3624" s="214">
        <v>559</v>
      </c>
      <c r="D3624" s="215" t="s">
        <v>25</v>
      </c>
      <c r="E3624" s="188">
        <v>3233</v>
      </c>
      <c r="F3624" s="228" t="s">
        <v>119</v>
      </c>
      <c r="H3624" s="330">
        <v>25000</v>
      </c>
      <c r="I3624" s="330"/>
      <c r="J3624" s="330">
        <v>35000</v>
      </c>
      <c r="K3624" s="330">
        <f t="shared" si="388"/>
        <v>60000</v>
      </c>
    </row>
    <row r="3625" spans="1:11" ht="15" x14ac:dyDescent="0.2">
      <c r="A3625" s="215" t="s">
        <v>907</v>
      </c>
      <c r="B3625" s="213" t="s">
        <v>909</v>
      </c>
      <c r="C3625" s="214">
        <v>559</v>
      </c>
      <c r="D3625" s="215" t="s">
        <v>25</v>
      </c>
      <c r="E3625" s="188">
        <v>3237</v>
      </c>
      <c r="F3625" s="228" t="s">
        <v>36</v>
      </c>
      <c r="H3625" s="330">
        <v>250000</v>
      </c>
      <c r="I3625" s="330"/>
      <c r="J3625" s="330">
        <v>230000</v>
      </c>
      <c r="K3625" s="330">
        <f t="shared" si="388"/>
        <v>480000</v>
      </c>
    </row>
    <row r="3626" spans="1:11" x14ac:dyDescent="0.2">
      <c r="A3626" s="362" t="s">
        <v>911</v>
      </c>
      <c r="B3626" s="415" t="s">
        <v>748</v>
      </c>
      <c r="C3626" s="415"/>
      <c r="D3626" s="415"/>
      <c r="E3626" s="415"/>
      <c r="F3626" s="233" t="s">
        <v>737</v>
      </c>
      <c r="G3626" s="180"/>
      <c r="H3626" s="151">
        <f>H3627+H3696+H3715+H3719+H3754</f>
        <v>149148106</v>
      </c>
      <c r="I3626" s="151">
        <f>I3627+I3696+I3715+I3719+I3754</f>
        <v>51625421</v>
      </c>
      <c r="J3626" s="151">
        <f>J3627+J3696+J3715+J3719+J3754</f>
        <v>3685000</v>
      </c>
      <c r="K3626" s="151">
        <f t="shared" si="388"/>
        <v>101207685</v>
      </c>
    </row>
    <row r="3627" spans="1:11" ht="33.75" x14ac:dyDescent="0.2">
      <c r="A3627" s="354" t="s">
        <v>911</v>
      </c>
      <c r="B3627" s="293" t="s">
        <v>799</v>
      </c>
      <c r="C3627" s="293"/>
      <c r="D3627" s="293"/>
      <c r="E3627" s="294"/>
      <c r="F3627" s="296" t="s">
        <v>757</v>
      </c>
      <c r="G3627" s="297" t="s">
        <v>685</v>
      </c>
      <c r="H3627" s="298">
        <f>H3628+H3636+H3653+H3657+H3665+H3683+H3691</f>
        <v>2453000</v>
      </c>
      <c r="I3627" s="298">
        <f t="shared" ref="I3627:J3627" si="390">I3628+I3636+I3653+I3657+I3665+I3683+I3691</f>
        <v>35000</v>
      </c>
      <c r="J3627" s="298">
        <f t="shared" si="390"/>
        <v>407000</v>
      </c>
      <c r="K3627" s="298">
        <f t="shared" si="388"/>
        <v>2825000</v>
      </c>
    </row>
    <row r="3628" spans="1:11" x14ac:dyDescent="0.2">
      <c r="A3628" s="331" t="s">
        <v>911</v>
      </c>
      <c r="B3628" s="329" t="s">
        <v>799</v>
      </c>
      <c r="C3628" s="282">
        <v>11</v>
      </c>
      <c r="D3628" s="329"/>
      <c r="E3628" s="283">
        <v>31</v>
      </c>
      <c r="F3628" s="284"/>
      <c r="G3628" s="284"/>
      <c r="H3628" s="314">
        <f>H3629+H3632+H3634</f>
        <v>983000</v>
      </c>
      <c r="I3628" s="314">
        <f>I3629+I3632+I3634</f>
        <v>0</v>
      </c>
      <c r="J3628" s="314">
        <f>J3629+J3632+J3634</f>
        <v>211000</v>
      </c>
      <c r="K3628" s="314">
        <f t="shared" si="388"/>
        <v>1194000</v>
      </c>
    </row>
    <row r="3629" spans="1:11" x14ac:dyDescent="0.2">
      <c r="A3629" s="321" t="s">
        <v>911</v>
      </c>
      <c r="B3629" s="325" t="s">
        <v>799</v>
      </c>
      <c r="C3629" s="326">
        <v>11</v>
      </c>
      <c r="D3629" s="321"/>
      <c r="E3629" s="187">
        <v>311</v>
      </c>
      <c r="F3629" s="230"/>
      <c r="G3629" s="327"/>
      <c r="H3629" s="200">
        <f>H3630+H3631</f>
        <v>798000</v>
      </c>
      <c r="I3629" s="200">
        <f>I3630+I3631</f>
        <v>0</v>
      </c>
      <c r="J3629" s="200">
        <f>J3630+J3631</f>
        <v>170000</v>
      </c>
      <c r="K3629" s="200">
        <f t="shared" si="388"/>
        <v>968000</v>
      </c>
    </row>
    <row r="3630" spans="1:11" ht="15" x14ac:dyDescent="0.2">
      <c r="A3630" s="215" t="s">
        <v>911</v>
      </c>
      <c r="B3630" s="213" t="s">
        <v>799</v>
      </c>
      <c r="C3630" s="214">
        <v>11</v>
      </c>
      <c r="D3630" s="215" t="s">
        <v>25</v>
      </c>
      <c r="E3630" s="188">
        <v>3111</v>
      </c>
      <c r="F3630" s="228" t="s">
        <v>19</v>
      </c>
      <c r="H3630" s="330">
        <v>774000</v>
      </c>
      <c r="I3630" s="330"/>
      <c r="J3630" s="330">
        <v>170000</v>
      </c>
      <c r="K3630" s="330">
        <f t="shared" si="388"/>
        <v>944000</v>
      </c>
    </row>
    <row r="3631" spans="1:11" ht="15" x14ac:dyDescent="0.2">
      <c r="A3631" s="215" t="s">
        <v>911</v>
      </c>
      <c r="B3631" s="213" t="s">
        <v>799</v>
      </c>
      <c r="C3631" s="214">
        <v>11</v>
      </c>
      <c r="D3631" s="215" t="s">
        <v>25</v>
      </c>
      <c r="E3631" s="188">
        <v>3113</v>
      </c>
      <c r="F3631" s="228" t="s">
        <v>20</v>
      </c>
      <c r="H3631" s="330">
        <v>24000</v>
      </c>
      <c r="I3631" s="330"/>
      <c r="J3631" s="330"/>
      <c r="K3631" s="330">
        <f t="shared" si="388"/>
        <v>24000</v>
      </c>
    </row>
    <row r="3632" spans="1:11" x14ac:dyDescent="0.2">
      <c r="A3632" s="321" t="s">
        <v>911</v>
      </c>
      <c r="B3632" s="325" t="s">
        <v>799</v>
      </c>
      <c r="C3632" s="326">
        <v>11</v>
      </c>
      <c r="D3632" s="321"/>
      <c r="E3632" s="156">
        <v>312</v>
      </c>
      <c r="F3632" s="225"/>
      <c r="G3632" s="327"/>
      <c r="H3632" s="200">
        <f>H3633</f>
        <v>27000</v>
      </c>
      <c r="I3632" s="200">
        <f>I3633</f>
        <v>0</v>
      </c>
      <c r="J3632" s="200">
        <f>J3633</f>
        <v>6000</v>
      </c>
      <c r="K3632" s="200">
        <f t="shared" si="388"/>
        <v>33000</v>
      </c>
    </row>
    <row r="3633" spans="1:11" ht="15" x14ac:dyDescent="0.2">
      <c r="A3633" s="215" t="s">
        <v>911</v>
      </c>
      <c r="B3633" s="213" t="s">
        <v>799</v>
      </c>
      <c r="C3633" s="214">
        <v>11</v>
      </c>
      <c r="D3633" s="215" t="s">
        <v>25</v>
      </c>
      <c r="E3633" s="219">
        <v>3121</v>
      </c>
      <c r="F3633" s="229" t="s">
        <v>22</v>
      </c>
      <c r="H3633" s="330">
        <v>27000</v>
      </c>
      <c r="I3633" s="330"/>
      <c r="J3633" s="330">
        <v>6000</v>
      </c>
      <c r="K3633" s="330">
        <f t="shared" si="388"/>
        <v>33000</v>
      </c>
    </row>
    <row r="3634" spans="1:11" x14ac:dyDescent="0.2">
      <c r="A3634" s="321" t="s">
        <v>911</v>
      </c>
      <c r="B3634" s="325" t="s">
        <v>799</v>
      </c>
      <c r="C3634" s="326">
        <v>11</v>
      </c>
      <c r="D3634" s="321"/>
      <c r="E3634" s="156">
        <v>313</v>
      </c>
      <c r="F3634" s="225"/>
      <c r="G3634" s="327"/>
      <c r="H3634" s="200">
        <f>H3635</f>
        <v>158000</v>
      </c>
      <c r="I3634" s="200">
        <f>I3635</f>
        <v>0</v>
      </c>
      <c r="J3634" s="200">
        <f>J3635</f>
        <v>35000</v>
      </c>
      <c r="K3634" s="200">
        <f t="shared" si="388"/>
        <v>193000</v>
      </c>
    </row>
    <row r="3635" spans="1:11" ht="15" x14ac:dyDescent="0.2">
      <c r="A3635" s="215" t="s">
        <v>911</v>
      </c>
      <c r="B3635" s="213" t="s">
        <v>799</v>
      </c>
      <c r="C3635" s="214">
        <v>11</v>
      </c>
      <c r="D3635" s="215" t="s">
        <v>25</v>
      </c>
      <c r="E3635" s="219">
        <v>3132</v>
      </c>
      <c r="F3635" s="229" t="s">
        <v>280</v>
      </c>
      <c r="H3635" s="330">
        <v>158000</v>
      </c>
      <c r="I3635" s="330"/>
      <c r="J3635" s="330">
        <v>35000</v>
      </c>
      <c r="K3635" s="330">
        <f t="shared" si="388"/>
        <v>193000</v>
      </c>
    </row>
    <row r="3636" spans="1:11" x14ac:dyDescent="0.2">
      <c r="A3636" s="331" t="s">
        <v>911</v>
      </c>
      <c r="B3636" s="329" t="s">
        <v>799</v>
      </c>
      <c r="C3636" s="282">
        <v>11</v>
      </c>
      <c r="D3636" s="329"/>
      <c r="E3636" s="283">
        <v>32</v>
      </c>
      <c r="F3636" s="284"/>
      <c r="G3636" s="284"/>
      <c r="H3636" s="314">
        <f>H3637+H3640+H3643+H3650</f>
        <v>518000</v>
      </c>
      <c r="I3636" s="314">
        <f>I3637+I3640+I3643+I3650</f>
        <v>0</v>
      </c>
      <c r="J3636" s="314">
        <f>J3637+J3640+J3643+J3650</f>
        <v>161000</v>
      </c>
      <c r="K3636" s="314">
        <f t="shared" si="388"/>
        <v>679000</v>
      </c>
    </row>
    <row r="3637" spans="1:11" x14ac:dyDescent="0.2">
      <c r="A3637" s="321" t="s">
        <v>911</v>
      </c>
      <c r="B3637" s="325" t="s">
        <v>799</v>
      </c>
      <c r="C3637" s="326">
        <v>11</v>
      </c>
      <c r="D3637" s="321"/>
      <c r="E3637" s="187">
        <v>321</v>
      </c>
      <c r="F3637" s="230"/>
      <c r="G3637" s="327"/>
      <c r="H3637" s="200">
        <f>SUM(H3638:H3639)</f>
        <v>42000</v>
      </c>
      <c r="I3637" s="200">
        <f>SUM(I3638:I3639)</f>
        <v>0</v>
      </c>
      <c r="J3637" s="200">
        <f>SUM(J3638:J3639)</f>
        <v>10000</v>
      </c>
      <c r="K3637" s="200">
        <f t="shared" si="388"/>
        <v>52000</v>
      </c>
    </row>
    <row r="3638" spans="1:11" ht="30" x14ac:dyDescent="0.2">
      <c r="A3638" s="215" t="s">
        <v>911</v>
      </c>
      <c r="B3638" s="213" t="s">
        <v>799</v>
      </c>
      <c r="C3638" s="214">
        <v>11</v>
      </c>
      <c r="D3638" s="215" t="s">
        <v>25</v>
      </c>
      <c r="E3638" s="188">
        <v>3212</v>
      </c>
      <c r="F3638" s="228" t="s">
        <v>111</v>
      </c>
      <c r="H3638" s="330">
        <v>22000</v>
      </c>
      <c r="I3638" s="330"/>
      <c r="J3638" s="330">
        <v>10000</v>
      </c>
      <c r="K3638" s="330">
        <f t="shared" si="388"/>
        <v>32000</v>
      </c>
    </row>
    <row r="3639" spans="1:11" ht="15" x14ac:dyDescent="0.2">
      <c r="A3639" s="215" t="s">
        <v>911</v>
      </c>
      <c r="B3639" s="213" t="s">
        <v>799</v>
      </c>
      <c r="C3639" s="214">
        <v>11</v>
      </c>
      <c r="D3639" s="215" t="s">
        <v>25</v>
      </c>
      <c r="E3639" s="188">
        <v>3213</v>
      </c>
      <c r="F3639" s="228" t="s">
        <v>112</v>
      </c>
      <c r="H3639" s="330">
        <v>20000</v>
      </c>
      <c r="I3639" s="330"/>
      <c r="J3639" s="330"/>
      <c r="K3639" s="330">
        <f t="shared" si="388"/>
        <v>20000</v>
      </c>
    </row>
    <row r="3640" spans="1:11" x14ac:dyDescent="0.2">
      <c r="A3640" s="321" t="s">
        <v>911</v>
      </c>
      <c r="B3640" s="325" t="s">
        <v>799</v>
      </c>
      <c r="C3640" s="326">
        <v>11</v>
      </c>
      <c r="D3640" s="321"/>
      <c r="E3640" s="187">
        <v>322</v>
      </c>
      <c r="F3640" s="230"/>
      <c r="G3640" s="327"/>
      <c r="H3640" s="200">
        <f>SUM(H3641:H3642)</f>
        <v>30000</v>
      </c>
      <c r="I3640" s="200">
        <f>SUM(I3641:I3642)</f>
        <v>0</v>
      </c>
      <c r="J3640" s="200">
        <f>SUM(J3641:J3642)</f>
        <v>0</v>
      </c>
      <c r="K3640" s="200">
        <f t="shared" si="388"/>
        <v>30000</v>
      </c>
    </row>
    <row r="3641" spans="1:11" ht="15" x14ac:dyDescent="0.2">
      <c r="A3641" s="215" t="s">
        <v>911</v>
      </c>
      <c r="B3641" s="213" t="s">
        <v>799</v>
      </c>
      <c r="C3641" s="214">
        <v>11</v>
      </c>
      <c r="D3641" s="215" t="s">
        <v>25</v>
      </c>
      <c r="E3641" s="188">
        <v>3221</v>
      </c>
      <c r="F3641" s="228" t="s">
        <v>146</v>
      </c>
      <c r="H3641" s="330">
        <v>10000</v>
      </c>
      <c r="I3641" s="330"/>
      <c r="J3641" s="330"/>
      <c r="K3641" s="330">
        <f t="shared" si="388"/>
        <v>10000</v>
      </c>
    </row>
    <row r="3642" spans="1:11" ht="15" x14ac:dyDescent="0.2">
      <c r="A3642" s="215" t="s">
        <v>911</v>
      </c>
      <c r="B3642" s="213" t="s">
        <v>799</v>
      </c>
      <c r="C3642" s="214">
        <v>11</v>
      </c>
      <c r="D3642" s="215" t="s">
        <v>25</v>
      </c>
      <c r="E3642" s="188">
        <v>3225</v>
      </c>
      <c r="F3642" s="228" t="s">
        <v>151</v>
      </c>
      <c r="H3642" s="330">
        <v>20000</v>
      </c>
      <c r="I3642" s="330"/>
      <c r="J3642" s="330"/>
      <c r="K3642" s="330">
        <f t="shared" si="388"/>
        <v>20000</v>
      </c>
    </row>
    <row r="3643" spans="1:11" x14ac:dyDescent="0.2">
      <c r="A3643" s="321" t="s">
        <v>911</v>
      </c>
      <c r="B3643" s="325" t="s">
        <v>799</v>
      </c>
      <c r="C3643" s="326">
        <v>11</v>
      </c>
      <c r="D3643" s="321"/>
      <c r="E3643" s="187">
        <v>323</v>
      </c>
      <c r="F3643" s="230"/>
      <c r="G3643" s="327"/>
      <c r="H3643" s="200">
        <f>SUM(H3644:H3649)</f>
        <v>241000</v>
      </c>
      <c r="I3643" s="200">
        <f>SUM(I3644:I3649)</f>
        <v>0</v>
      </c>
      <c r="J3643" s="200">
        <f>SUM(J3644:J3649)</f>
        <v>76000</v>
      </c>
      <c r="K3643" s="200">
        <f t="shared" si="388"/>
        <v>317000</v>
      </c>
    </row>
    <row r="3644" spans="1:11" ht="15" x14ac:dyDescent="0.2">
      <c r="A3644" s="215" t="s">
        <v>911</v>
      </c>
      <c r="B3644" s="213" t="s">
        <v>799</v>
      </c>
      <c r="C3644" s="214">
        <v>11</v>
      </c>
      <c r="D3644" s="215" t="s">
        <v>25</v>
      </c>
      <c r="E3644" s="188">
        <v>3231</v>
      </c>
      <c r="F3644" s="228" t="s">
        <v>117</v>
      </c>
      <c r="H3644" s="330">
        <v>21000</v>
      </c>
      <c r="I3644" s="330"/>
      <c r="J3644" s="330">
        <v>20000</v>
      </c>
      <c r="K3644" s="330">
        <f t="shared" si="388"/>
        <v>41000</v>
      </c>
    </row>
    <row r="3645" spans="1:11" ht="15" x14ac:dyDescent="0.2">
      <c r="A3645" s="215" t="s">
        <v>911</v>
      </c>
      <c r="B3645" s="213" t="s">
        <v>799</v>
      </c>
      <c r="C3645" s="214">
        <v>11</v>
      </c>
      <c r="D3645" s="215" t="s">
        <v>25</v>
      </c>
      <c r="E3645" s="188">
        <v>3232</v>
      </c>
      <c r="F3645" s="228" t="s">
        <v>118</v>
      </c>
      <c r="H3645" s="330">
        <v>40000</v>
      </c>
      <c r="I3645" s="330"/>
      <c r="J3645" s="330">
        <v>50000</v>
      </c>
      <c r="K3645" s="330">
        <f t="shared" si="388"/>
        <v>90000</v>
      </c>
    </row>
    <row r="3646" spans="1:11" ht="15" x14ac:dyDescent="0.2">
      <c r="A3646" s="215" t="s">
        <v>911</v>
      </c>
      <c r="B3646" s="213" t="s">
        <v>799</v>
      </c>
      <c r="C3646" s="214">
        <v>11</v>
      </c>
      <c r="D3646" s="215" t="s">
        <v>25</v>
      </c>
      <c r="E3646" s="188">
        <v>3236</v>
      </c>
      <c r="F3646" s="228" t="s">
        <v>121</v>
      </c>
      <c r="H3646" s="330">
        <v>0</v>
      </c>
      <c r="I3646" s="330"/>
      <c r="J3646" s="330">
        <v>6000</v>
      </c>
      <c r="K3646" s="330">
        <f t="shared" si="388"/>
        <v>6000</v>
      </c>
    </row>
    <row r="3647" spans="1:11" ht="15" x14ac:dyDescent="0.2">
      <c r="A3647" s="215" t="s">
        <v>911</v>
      </c>
      <c r="B3647" s="213" t="s">
        <v>799</v>
      </c>
      <c r="C3647" s="214">
        <v>11</v>
      </c>
      <c r="D3647" s="215" t="s">
        <v>25</v>
      </c>
      <c r="E3647" s="188">
        <v>3237</v>
      </c>
      <c r="F3647" s="228" t="s">
        <v>36</v>
      </c>
      <c r="H3647" s="330">
        <v>100000</v>
      </c>
      <c r="I3647" s="330"/>
      <c r="J3647" s="330"/>
      <c r="K3647" s="330">
        <f t="shared" si="388"/>
        <v>100000</v>
      </c>
    </row>
    <row r="3648" spans="1:11" ht="15" x14ac:dyDescent="0.2">
      <c r="A3648" s="215" t="s">
        <v>911</v>
      </c>
      <c r="B3648" s="213" t="s">
        <v>799</v>
      </c>
      <c r="C3648" s="214">
        <v>11</v>
      </c>
      <c r="D3648" s="215" t="s">
        <v>25</v>
      </c>
      <c r="E3648" s="188">
        <v>3238</v>
      </c>
      <c r="F3648" s="228" t="s">
        <v>122</v>
      </c>
      <c r="H3648" s="330">
        <v>40000</v>
      </c>
      <c r="I3648" s="330"/>
      <c r="J3648" s="330"/>
      <c r="K3648" s="330">
        <f t="shared" si="388"/>
        <v>40000</v>
      </c>
    </row>
    <row r="3649" spans="1:11" ht="15" x14ac:dyDescent="0.2">
      <c r="A3649" s="215" t="s">
        <v>911</v>
      </c>
      <c r="B3649" s="213" t="s">
        <v>799</v>
      </c>
      <c r="C3649" s="214">
        <v>11</v>
      </c>
      <c r="D3649" s="215" t="s">
        <v>25</v>
      </c>
      <c r="E3649" s="188">
        <v>3239</v>
      </c>
      <c r="F3649" s="228" t="s">
        <v>41</v>
      </c>
      <c r="H3649" s="330">
        <v>40000</v>
      </c>
      <c r="I3649" s="330"/>
      <c r="J3649" s="330"/>
      <c r="K3649" s="330">
        <f t="shared" si="388"/>
        <v>40000</v>
      </c>
    </row>
    <row r="3650" spans="1:11" x14ac:dyDescent="0.2">
      <c r="A3650" s="321" t="s">
        <v>911</v>
      </c>
      <c r="B3650" s="325" t="s">
        <v>799</v>
      </c>
      <c r="C3650" s="326">
        <v>11</v>
      </c>
      <c r="D3650" s="321"/>
      <c r="E3650" s="187">
        <v>329</v>
      </c>
      <c r="F3650" s="230"/>
      <c r="G3650" s="327"/>
      <c r="H3650" s="200">
        <f>SUM(H3651:H3652)</f>
        <v>205000</v>
      </c>
      <c r="I3650" s="200">
        <f>SUM(I3651:I3652)</f>
        <v>0</v>
      </c>
      <c r="J3650" s="200">
        <f>SUM(J3651:J3652)</f>
        <v>75000</v>
      </c>
      <c r="K3650" s="200">
        <f t="shared" si="388"/>
        <v>280000</v>
      </c>
    </row>
    <row r="3651" spans="1:11" ht="30" x14ac:dyDescent="0.2">
      <c r="A3651" s="215" t="s">
        <v>911</v>
      </c>
      <c r="B3651" s="213" t="s">
        <v>799</v>
      </c>
      <c r="C3651" s="214">
        <v>11</v>
      </c>
      <c r="D3651" s="215" t="s">
        <v>25</v>
      </c>
      <c r="E3651" s="188">
        <v>3291</v>
      </c>
      <c r="F3651" s="228" t="s">
        <v>152</v>
      </c>
      <c r="G3651" s="327"/>
      <c r="H3651" s="330">
        <v>190000</v>
      </c>
      <c r="I3651" s="330"/>
      <c r="J3651" s="330"/>
      <c r="K3651" s="330">
        <f t="shared" si="388"/>
        <v>190000</v>
      </c>
    </row>
    <row r="3652" spans="1:11" ht="15" x14ac:dyDescent="0.2">
      <c r="A3652" s="215" t="s">
        <v>911</v>
      </c>
      <c r="B3652" s="213" t="s">
        <v>799</v>
      </c>
      <c r="C3652" s="214">
        <v>11</v>
      </c>
      <c r="D3652" s="215" t="s">
        <v>25</v>
      </c>
      <c r="E3652" s="188">
        <v>3292</v>
      </c>
      <c r="F3652" s="228" t="s">
        <v>123</v>
      </c>
      <c r="H3652" s="330">
        <v>15000</v>
      </c>
      <c r="I3652" s="330"/>
      <c r="J3652" s="330">
        <v>75000</v>
      </c>
      <c r="K3652" s="330">
        <f t="shared" si="388"/>
        <v>90000</v>
      </c>
    </row>
    <row r="3653" spans="1:11" x14ac:dyDescent="0.2">
      <c r="A3653" s="331" t="s">
        <v>911</v>
      </c>
      <c r="B3653" s="329" t="s">
        <v>799</v>
      </c>
      <c r="C3653" s="282">
        <v>31</v>
      </c>
      <c r="D3653" s="329"/>
      <c r="E3653" s="283">
        <v>32</v>
      </c>
      <c r="F3653" s="284"/>
      <c r="G3653" s="284"/>
      <c r="H3653" s="314">
        <f>H3654</f>
        <v>40000</v>
      </c>
      <c r="I3653" s="314">
        <f>I3654</f>
        <v>0</v>
      </c>
      <c r="J3653" s="314">
        <f>J3654</f>
        <v>0</v>
      </c>
      <c r="K3653" s="314">
        <f t="shared" si="388"/>
        <v>40000</v>
      </c>
    </row>
    <row r="3654" spans="1:11" x14ac:dyDescent="0.2">
      <c r="A3654" s="321" t="s">
        <v>911</v>
      </c>
      <c r="B3654" s="325" t="s">
        <v>799</v>
      </c>
      <c r="C3654" s="326">
        <v>31</v>
      </c>
      <c r="D3654" s="321"/>
      <c r="E3654" s="187">
        <v>323</v>
      </c>
      <c r="F3654" s="230"/>
      <c r="G3654" s="327"/>
      <c r="H3654" s="200">
        <f>H3655+H3656</f>
        <v>40000</v>
      </c>
      <c r="I3654" s="200">
        <f>I3655+I3656</f>
        <v>0</v>
      </c>
      <c r="J3654" s="200">
        <f>J3655+J3656</f>
        <v>0</v>
      </c>
      <c r="K3654" s="200">
        <f t="shared" si="388"/>
        <v>40000</v>
      </c>
    </row>
    <row r="3655" spans="1:11" ht="15" x14ac:dyDescent="0.2">
      <c r="A3655" s="215" t="s">
        <v>911</v>
      </c>
      <c r="B3655" s="213" t="s">
        <v>799</v>
      </c>
      <c r="C3655" s="214">
        <v>31</v>
      </c>
      <c r="D3655" s="215" t="s">
        <v>25</v>
      </c>
      <c r="E3655" s="188">
        <v>3237</v>
      </c>
      <c r="F3655" s="228" t="s">
        <v>36</v>
      </c>
      <c r="H3655" s="330">
        <v>20000</v>
      </c>
      <c r="I3655" s="330"/>
      <c r="J3655" s="330"/>
      <c r="K3655" s="330">
        <f t="shared" si="388"/>
        <v>20000</v>
      </c>
    </row>
    <row r="3656" spans="1:11" x14ac:dyDescent="0.2">
      <c r="A3656" s="251" t="s">
        <v>911</v>
      </c>
      <c r="B3656" s="216" t="s">
        <v>799</v>
      </c>
      <c r="C3656" s="217">
        <v>31</v>
      </c>
      <c r="D3656" s="249" t="s">
        <v>25</v>
      </c>
      <c r="E3656" s="364">
        <v>3238</v>
      </c>
      <c r="F3656" s="232" t="s">
        <v>122</v>
      </c>
      <c r="G3656" s="366"/>
      <c r="H3656" s="222">
        <v>20000</v>
      </c>
      <c r="I3656" s="222"/>
      <c r="J3656" s="222"/>
      <c r="K3656" s="222">
        <f t="shared" si="388"/>
        <v>20000</v>
      </c>
    </row>
    <row r="3657" spans="1:11" x14ac:dyDescent="0.25">
      <c r="A3657" s="331" t="s">
        <v>911</v>
      </c>
      <c r="B3657" s="329" t="s">
        <v>799</v>
      </c>
      <c r="C3657" s="336">
        <v>43</v>
      </c>
      <c r="D3657" s="329"/>
      <c r="E3657" s="283">
        <v>31</v>
      </c>
      <c r="F3657" s="284"/>
      <c r="G3657" s="284"/>
      <c r="H3657" s="314">
        <f>H3658+H3661+H3663</f>
        <v>286000</v>
      </c>
      <c r="I3657" s="314">
        <f>I3658+I3661+I3663</f>
        <v>0</v>
      </c>
      <c r="J3657" s="314">
        <f>J3658+J3661+J3663</f>
        <v>0</v>
      </c>
      <c r="K3657" s="314">
        <f t="shared" si="388"/>
        <v>286000</v>
      </c>
    </row>
    <row r="3658" spans="1:11" x14ac:dyDescent="0.2">
      <c r="A3658" s="321" t="s">
        <v>911</v>
      </c>
      <c r="B3658" s="325" t="s">
        <v>799</v>
      </c>
      <c r="C3658" s="326">
        <v>43</v>
      </c>
      <c r="D3658" s="321"/>
      <c r="E3658" s="187">
        <v>311</v>
      </c>
      <c r="F3658" s="230"/>
      <c r="G3658" s="327"/>
      <c r="H3658" s="200">
        <f>H3659+H3660</f>
        <v>200000</v>
      </c>
      <c r="I3658" s="200">
        <f>I3659+I3660</f>
        <v>0</v>
      </c>
      <c r="J3658" s="200">
        <f>J3659+J3660</f>
        <v>0</v>
      </c>
      <c r="K3658" s="200">
        <f t="shared" si="388"/>
        <v>200000</v>
      </c>
    </row>
    <row r="3659" spans="1:11" ht="15" x14ac:dyDescent="0.2">
      <c r="A3659" s="215" t="s">
        <v>911</v>
      </c>
      <c r="B3659" s="213" t="s">
        <v>799</v>
      </c>
      <c r="C3659" s="214">
        <v>43</v>
      </c>
      <c r="D3659" s="215" t="s">
        <v>25</v>
      </c>
      <c r="E3659" s="219">
        <v>3111</v>
      </c>
      <c r="F3659" s="229" t="s">
        <v>19</v>
      </c>
      <c r="H3659" s="330">
        <v>190000</v>
      </c>
      <c r="I3659" s="330"/>
      <c r="J3659" s="330"/>
      <c r="K3659" s="330">
        <f t="shared" ref="K3659:K3722" si="391">H3659-I3659+J3659</f>
        <v>190000</v>
      </c>
    </row>
    <row r="3660" spans="1:11" ht="15" x14ac:dyDescent="0.2">
      <c r="A3660" s="215" t="s">
        <v>911</v>
      </c>
      <c r="B3660" s="213" t="s">
        <v>799</v>
      </c>
      <c r="C3660" s="214">
        <v>43</v>
      </c>
      <c r="D3660" s="215" t="s">
        <v>25</v>
      </c>
      <c r="E3660" s="188">
        <v>3113</v>
      </c>
      <c r="F3660" s="228" t="s">
        <v>20</v>
      </c>
      <c r="H3660" s="330">
        <v>10000</v>
      </c>
      <c r="I3660" s="330"/>
      <c r="J3660" s="330"/>
      <c r="K3660" s="330">
        <f t="shared" si="391"/>
        <v>10000</v>
      </c>
    </row>
    <row r="3661" spans="1:11" x14ac:dyDescent="0.2">
      <c r="A3661" s="321" t="s">
        <v>911</v>
      </c>
      <c r="B3661" s="325" t="s">
        <v>799</v>
      </c>
      <c r="C3661" s="326">
        <v>43</v>
      </c>
      <c r="D3661" s="321"/>
      <c r="E3661" s="156">
        <v>312</v>
      </c>
      <c r="F3661" s="225"/>
      <c r="G3661" s="327"/>
      <c r="H3661" s="200">
        <f>H3662</f>
        <v>45000</v>
      </c>
      <c r="I3661" s="200">
        <f>I3662</f>
        <v>0</v>
      </c>
      <c r="J3661" s="200">
        <f>J3662</f>
        <v>0</v>
      </c>
      <c r="K3661" s="200">
        <f t="shared" si="391"/>
        <v>45000</v>
      </c>
    </row>
    <row r="3662" spans="1:11" ht="15" x14ac:dyDescent="0.2">
      <c r="A3662" s="215" t="s">
        <v>911</v>
      </c>
      <c r="B3662" s="213" t="s">
        <v>799</v>
      </c>
      <c r="C3662" s="214">
        <v>43</v>
      </c>
      <c r="D3662" s="215" t="s">
        <v>25</v>
      </c>
      <c r="E3662" s="219">
        <v>3121</v>
      </c>
      <c r="F3662" s="229" t="s">
        <v>22</v>
      </c>
      <c r="H3662" s="330">
        <v>45000</v>
      </c>
      <c r="I3662" s="330"/>
      <c r="J3662" s="330"/>
      <c r="K3662" s="330">
        <f t="shared" si="391"/>
        <v>45000</v>
      </c>
    </row>
    <row r="3663" spans="1:11" x14ac:dyDescent="0.2">
      <c r="A3663" s="321" t="s">
        <v>911</v>
      </c>
      <c r="B3663" s="325" t="s">
        <v>799</v>
      </c>
      <c r="C3663" s="326">
        <v>43</v>
      </c>
      <c r="D3663" s="321"/>
      <c r="E3663" s="156">
        <v>313</v>
      </c>
      <c r="F3663" s="225"/>
      <c r="G3663" s="327"/>
      <c r="H3663" s="200">
        <f>H3664</f>
        <v>41000</v>
      </c>
      <c r="I3663" s="200">
        <f>I3664</f>
        <v>0</v>
      </c>
      <c r="J3663" s="200">
        <f>J3664</f>
        <v>0</v>
      </c>
      <c r="K3663" s="200">
        <f t="shared" si="391"/>
        <v>41000</v>
      </c>
    </row>
    <row r="3664" spans="1:11" ht="15" x14ac:dyDescent="0.2">
      <c r="A3664" s="215" t="s">
        <v>911</v>
      </c>
      <c r="B3664" s="213" t="s">
        <v>799</v>
      </c>
      <c r="C3664" s="214">
        <v>43</v>
      </c>
      <c r="D3664" s="215" t="s">
        <v>25</v>
      </c>
      <c r="E3664" s="219">
        <v>3132</v>
      </c>
      <c r="F3664" s="229" t="s">
        <v>280</v>
      </c>
      <c r="H3664" s="330">
        <v>41000</v>
      </c>
      <c r="I3664" s="330"/>
      <c r="J3664" s="330"/>
      <c r="K3664" s="330">
        <f t="shared" si="391"/>
        <v>41000</v>
      </c>
    </row>
    <row r="3665" spans="1:11" x14ac:dyDescent="0.25">
      <c r="A3665" s="331" t="s">
        <v>911</v>
      </c>
      <c r="B3665" s="329" t="s">
        <v>799</v>
      </c>
      <c r="C3665" s="336">
        <v>43</v>
      </c>
      <c r="D3665" s="329"/>
      <c r="E3665" s="283">
        <v>32</v>
      </c>
      <c r="F3665" s="284"/>
      <c r="G3665" s="284"/>
      <c r="H3665" s="314">
        <f>H3666+H3669+H3672+H3679</f>
        <v>534000</v>
      </c>
      <c r="I3665" s="314">
        <f>I3666+I3669+I3672+I3679</f>
        <v>35000</v>
      </c>
      <c r="J3665" s="314">
        <f>J3666+J3669+J3672+J3679</f>
        <v>35000</v>
      </c>
      <c r="K3665" s="314">
        <f t="shared" si="391"/>
        <v>534000</v>
      </c>
    </row>
    <row r="3666" spans="1:11" x14ac:dyDescent="0.2">
      <c r="A3666" s="321" t="s">
        <v>911</v>
      </c>
      <c r="B3666" s="325" t="s">
        <v>799</v>
      </c>
      <c r="C3666" s="326">
        <v>43</v>
      </c>
      <c r="D3666" s="321"/>
      <c r="E3666" s="187">
        <v>321</v>
      </c>
      <c r="F3666" s="230"/>
      <c r="G3666" s="327"/>
      <c r="H3666" s="200">
        <f>SUM(H3667:H3668)</f>
        <v>29000</v>
      </c>
      <c r="I3666" s="200">
        <f t="shared" ref="I3666:J3666" si="392">SUM(I3667:I3668)</f>
        <v>0</v>
      </c>
      <c r="J3666" s="200">
        <f t="shared" si="392"/>
        <v>5000</v>
      </c>
      <c r="K3666" s="200">
        <f t="shared" si="391"/>
        <v>34000</v>
      </c>
    </row>
    <row r="3667" spans="1:11" ht="15" x14ac:dyDescent="0.2">
      <c r="A3667" s="215" t="s">
        <v>911</v>
      </c>
      <c r="B3667" s="213" t="s">
        <v>799</v>
      </c>
      <c r="C3667" s="214">
        <v>43</v>
      </c>
      <c r="D3667" s="215" t="s">
        <v>25</v>
      </c>
      <c r="E3667" s="188">
        <v>3211</v>
      </c>
      <c r="F3667" s="228" t="s">
        <v>110</v>
      </c>
      <c r="H3667" s="330">
        <v>29000</v>
      </c>
      <c r="I3667" s="330"/>
      <c r="J3667" s="330"/>
      <c r="K3667" s="330">
        <f t="shared" si="391"/>
        <v>29000</v>
      </c>
    </row>
    <row r="3668" spans="1:11" ht="15" x14ac:dyDescent="0.2">
      <c r="A3668" s="215" t="s">
        <v>911</v>
      </c>
      <c r="B3668" s="213" t="s">
        <v>799</v>
      </c>
      <c r="C3668" s="214">
        <v>43</v>
      </c>
      <c r="D3668" s="215" t="s">
        <v>25</v>
      </c>
      <c r="E3668" s="188">
        <v>3214</v>
      </c>
      <c r="F3668" s="228" t="s">
        <v>234</v>
      </c>
      <c r="H3668" s="330"/>
      <c r="I3668" s="330"/>
      <c r="J3668" s="330">
        <v>5000</v>
      </c>
      <c r="K3668" s="330">
        <f t="shared" si="391"/>
        <v>5000</v>
      </c>
    </row>
    <row r="3669" spans="1:11" x14ac:dyDescent="0.2">
      <c r="A3669" s="321" t="s">
        <v>911</v>
      </c>
      <c r="B3669" s="325" t="s">
        <v>799</v>
      </c>
      <c r="C3669" s="326">
        <v>43</v>
      </c>
      <c r="D3669" s="321"/>
      <c r="E3669" s="187">
        <v>322</v>
      </c>
      <c r="F3669" s="230"/>
      <c r="G3669" s="327"/>
      <c r="H3669" s="200">
        <f>SUM(H3670:H3671)</f>
        <v>40000</v>
      </c>
      <c r="I3669" s="200">
        <f>SUM(I3670:I3671)</f>
        <v>0</v>
      </c>
      <c r="J3669" s="200">
        <f>SUM(J3670:J3671)</f>
        <v>0</v>
      </c>
      <c r="K3669" s="200">
        <f t="shared" si="391"/>
        <v>40000</v>
      </c>
    </row>
    <row r="3670" spans="1:11" ht="15" x14ac:dyDescent="0.2">
      <c r="A3670" s="215" t="s">
        <v>911</v>
      </c>
      <c r="B3670" s="213" t="s">
        <v>799</v>
      </c>
      <c r="C3670" s="214">
        <v>43</v>
      </c>
      <c r="D3670" s="215" t="s">
        <v>25</v>
      </c>
      <c r="E3670" s="188">
        <v>3221</v>
      </c>
      <c r="F3670" s="228" t="s">
        <v>146</v>
      </c>
      <c r="H3670" s="330">
        <v>10000</v>
      </c>
      <c r="I3670" s="330"/>
      <c r="J3670" s="330"/>
      <c r="K3670" s="330">
        <f t="shared" si="391"/>
        <v>10000</v>
      </c>
    </row>
    <row r="3671" spans="1:11" ht="15" x14ac:dyDescent="0.2">
      <c r="A3671" s="215" t="s">
        <v>911</v>
      </c>
      <c r="B3671" s="213" t="s">
        <v>799</v>
      </c>
      <c r="C3671" s="214">
        <v>43</v>
      </c>
      <c r="D3671" s="215" t="s">
        <v>25</v>
      </c>
      <c r="E3671" s="188">
        <v>3223</v>
      </c>
      <c r="F3671" s="228" t="s">
        <v>115</v>
      </c>
      <c r="H3671" s="330">
        <v>30000</v>
      </c>
      <c r="I3671" s="330"/>
      <c r="J3671" s="330"/>
      <c r="K3671" s="330">
        <f t="shared" si="391"/>
        <v>30000</v>
      </c>
    </row>
    <row r="3672" spans="1:11" x14ac:dyDescent="0.2">
      <c r="A3672" s="321" t="s">
        <v>911</v>
      </c>
      <c r="B3672" s="325" t="s">
        <v>799</v>
      </c>
      <c r="C3672" s="326">
        <v>43</v>
      </c>
      <c r="D3672" s="321"/>
      <c r="E3672" s="187">
        <v>323</v>
      </c>
      <c r="F3672" s="230"/>
      <c r="G3672" s="327"/>
      <c r="H3672" s="200">
        <f>SUM(H3673:H3678)</f>
        <v>310000</v>
      </c>
      <c r="I3672" s="200">
        <f>SUM(I3673:I3678)</f>
        <v>5000</v>
      </c>
      <c r="J3672" s="200">
        <f>SUM(J3673:J3678)</f>
        <v>0</v>
      </c>
      <c r="K3672" s="200">
        <f t="shared" si="391"/>
        <v>305000</v>
      </c>
    </row>
    <row r="3673" spans="1:11" ht="15" x14ac:dyDescent="0.2">
      <c r="A3673" s="215" t="s">
        <v>911</v>
      </c>
      <c r="B3673" s="213" t="s">
        <v>799</v>
      </c>
      <c r="C3673" s="214">
        <v>43</v>
      </c>
      <c r="D3673" s="215" t="s">
        <v>25</v>
      </c>
      <c r="E3673" s="188">
        <v>3231</v>
      </c>
      <c r="F3673" s="228" t="s">
        <v>117</v>
      </c>
      <c r="H3673" s="330">
        <v>25000</v>
      </c>
      <c r="I3673" s="330"/>
      <c r="J3673" s="330"/>
      <c r="K3673" s="330">
        <f t="shared" si="391"/>
        <v>25000</v>
      </c>
    </row>
    <row r="3674" spans="1:11" ht="15" x14ac:dyDescent="0.2">
      <c r="A3674" s="215" t="s">
        <v>911</v>
      </c>
      <c r="B3674" s="213" t="s">
        <v>799</v>
      </c>
      <c r="C3674" s="214">
        <v>43</v>
      </c>
      <c r="D3674" s="215" t="s">
        <v>25</v>
      </c>
      <c r="E3674" s="188">
        <v>3232</v>
      </c>
      <c r="F3674" s="228" t="s">
        <v>118</v>
      </c>
      <c r="H3674" s="330">
        <v>20000</v>
      </c>
      <c r="I3674" s="330"/>
      <c r="J3674" s="330"/>
      <c r="K3674" s="330">
        <f t="shared" si="391"/>
        <v>20000</v>
      </c>
    </row>
    <row r="3675" spans="1:11" ht="15" x14ac:dyDescent="0.2">
      <c r="A3675" s="215" t="s">
        <v>911</v>
      </c>
      <c r="B3675" s="213" t="s">
        <v>799</v>
      </c>
      <c r="C3675" s="214">
        <v>43</v>
      </c>
      <c r="D3675" s="215" t="s">
        <v>25</v>
      </c>
      <c r="E3675" s="188">
        <v>3234</v>
      </c>
      <c r="F3675" s="228" t="s">
        <v>120</v>
      </c>
      <c r="H3675" s="330">
        <v>10000</v>
      </c>
      <c r="I3675" s="330"/>
      <c r="J3675" s="330"/>
      <c r="K3675" s="330">
        <f t="shared" si="391"/>
        <v>10000</v>
      </c>
    </row>
    <row r="3676" spans="1:11" ht="15" x14ac:dyDescent="0.2">
      <c r="A3676" s="215" t="s">
        <v>911</v>
      </c>
      <c r="B3676" s="213" t="s">
        <v>799</v>
      </c>
      <c r="C3676" s="214">
        <v>43</v>
      </c>
      <c r="D3676" s="215" t="s">
        <v>25</v>
      </c>
      <c r="E3676" s="188">
        <v>3237</v>
      </c>
      <c r="F3676" s="228" t="s">
        <v>36</v>
      </c>
      <c r="H3676" s="330">
        <v>100000</v>
      </c>
      <c r="I3676" s="330">
        <v>5000</v>
      </c>
      <c r="J3676" s="330"/>
      <c r="K3676" s="330">
        <f t="shared" si="391"/>
        <v>95000</v>
      </c>
    </row>
    <row r="3677" spans="1:11" ht="15" x14ac:dyDescent="0.2">
      <c r="A3677" s="215" t="s">
        <v>911</v>
      </c>
      <c r="B3677" s="213" t="s">
        <v>799</v>
      </c>
      <c r="C3677" s="214">
        <v>43</v>
      </c>
      <c r="D3677" s="215" t="s">
        <v>25</v>
      </c>
      <c r="E3677" s="188">
        <v>3238</v>
      </c>
      <c r="F3677" s="228" t="s">
        <v>122</v>
      </c>
      <c r="H3677" s="330">
        <v>55000</v>
      </c>
      <c r="I3677" s="330"/>
      <c r="J3677" s="330"/>
      <c r="K3677" s="330">
        <f t="shared" si="391"/>
        <v>55000</v>
      </c>
    </row>
    <row r="3678" spans="1:11" ht="15" x14ac:dyDescent="0.2">
      <c r="A3678" s="215" t="s">
        <v>911</v>
      </c>
      <c r="B3678" s="213" t="s">
        <v>799</v>
      </c>
      <c r="C3678" s="214">
        <v>43</v>
      </c>
      <c r="D3678" s="215" t="s">
        <v>25</v>
      </c>
      <c r="E3678" s="188">
        <v>3239</v>
      </c>
      <c r="F3678" s="228" t="s">
        <v>41</v>
      </c>
      <c r="H3678" s="330">
        <v>100000</v>
      </c>
      <c r="I3678" s="330"/>
      <c r="J3678" s="330"/>
      <c r="K3678" s="330">
        <f t="shared" si="391"/>
        <v>100000</v>
      </c>
    </row>
    <row r="3679" spans="1:11" x14ac:dyDescent="0.2">
      <c r="A3679" s="321" t="s">
        <v>911</v>
      </c>
      <c r="B3679" s="325" t="s">
        <v>799</v>
      </c>
      <c r="C3679" s="326">
        <v>43</v>
      </c>
      <c r="D3679" s="321"/>
      <c r="E3679" s="187">
        <v>329</v>
      </c>
      <c r="F3679" s="230"/>
      <c r="G3679" s="327"/>
      <c r="H3679" s="200">
        <f>SUM(H3680:H3682)</f>
        <v>155000</v>
      </c>
      <c r="I3679" s="200">
        <f t="shared" ref="I3679:J3679" si="393">SUM(I3680:I3682)</f>
        <v>30000</v>
      </c>
      <c r="J3679" s="200">
        <f t="shared" si="393"/>
        <v>30000</v>
      </c>
      <c r="K3679" s="200">
        <f t="shared" si="391"/>
        <v>155000</v>
      </c>
    </row>
    <row r="3680" spans="1:11" ht="15" x14ac:dyDescent="0.2">
      <c r="A3680" s="215" t="s">
        <v>911</v>
      </c>
      <c r="B3680" s="213" t="s">
        <v>799</v>
      </c>
      <c r="C3680" s="214">
        <v>43</v>
      </c>
      <c r="D3680" s="215" t="s">
        <v>25</v>
      </c>
      <c r="E3680" s="188">
        <v>3293</v>
      </c>
      <c r="F3680" s="228" t="s">
        <v>124</v>
      </c>
      <c r="H3680" s="330">
        <v>25000</v>
      </c>
      <c r="I3680" s="330"/>
      <c r="J3680" s="330"/>
      <c r="K3680" s="330">
        <f t="shared" si="391"/>
        <v>25000</v>
      </c>
    </row>
    <row r="3681" spans="1:11" ht="15" x14ac:dyDescent="0.2">
      <c r="A3681" s="215" t="s">
        <v>911</v>
      </c>
      <c r="B3681" s="213" t="s">
        <v>799</v>
      </c>
      <c r="C3681" s="214">
        <v>43</v>
      </c>
      <c r="D3681" s="215" t="s">
        <v>25</v>
      </c>
      <c r="E3681" s="188">
        <v>3294</v>
      </c>
      <c r="F3681" s="228" t="s">
        <v>611</v>
      </c>
      <c r="H3681" s="330">
        <v>130000</v>
      </c>
      <c r="I3681" s="330">
        <v>30000</v>
      </c>
      <c r="J3681" s="330"/>
      <c r="K3681" s="330">
        <f t="shared" si="391"/>
        <v>100000</v>
      </c>
    </row>
    <row r="3682" spans="1:11" ht="15" x14ac:dyDescent="0.2">
      <c r="A3682" s="215" t="s">
        <v>911</v>
      </c>
      <c r="B3682" s="213" t="s">
        <v>799</v>
      </c>
      <c r="C3682" s="214">
        <v>43</v>
      </c>
      <c r="D3682" s="215" t="s">
        <v>25</v>
      </c>
      <c r="E3682" s="188">
        <v>3295</v>
      </c>
      <c r="F3682" s="228" t="s">
        <v>237</v>
      </c>
      <c r="H3682" s="330"/>
      <c r="I3682" s="330"/>
      <c r="J3682" s="330">
        <v>30000</v>
      </c>
      <c r="K3682" s="330">
        <f t="shared" si="391"/>
        <v>30000</v>
      </c>
    </row>
    <row r="3683" spans="1:11" x14ac:dyDescent="0.25">
      <c r="A3683" s="331" t="s">
        <v>911</v>
      </c>
      <c r="B3683" s="329" t="s">
        <v>799</v>
      </c>
      <c r="C3683" s="336">
        <v>43</v>
      </c>
      <c r="D3683" s="329"/>
      <c r="E3683" s="283">
        <v>34</v>
      </c>
      <c r="F3683" s="284"/>
      <c r="G3683" s="284"/>
      <c r="H3683" s="314">
        <f>H3684+H3686</f>
        <v>22000</v>
      </c>
      <c r="I3683" s="314">
        <f>I3684+I3686</f>
        <v>0</v>
      </c>
      <c r="J3683" s="314">
        <f>J3684+J3686</f>
        <v>0</v>
      </c>
      <c r="K3683" s="314">
        <f t="shared" si="391"/>
        <v>22000</v>
      </c>
    </row>
    <row r="3684" spans="1:11" x14ac:dyDescent="0.2">
      <c r="A3684" s="321" t="s">
        <v>911</v>
      </c>
      <c r="B3684" s="325" t="s">
        <v>799</v>
      </c>
      <c r="C3684" s="326">
        <v>43</v>
      </c>
      <c r="D3684" s="321"/>
      <c r="E3684" s="187">
        <v>342</v>
      </c>
      <c r="F3684" s="245"/>
      <c r="G3684" s="245"/>
      <c r="H3684" s="332">
        <f>H3685</f>
        <v>1000</v>
      </c>
      <c r="I3684" s="332">
        <f>I3685</f>
        <v>0</v>
      </c>
      <c r="J3684" s="332">
        <f>J3685</f>
        <v>0</v>
      </c>
      <c r="K3684" s="332">
        <f t="shared" si="391"/>
        <v>1000</v>
      </c>
    </row>
    <row r="3685" spans="1:11" ht="45" x14ac:dyDescent="0.2">
      <c r="A3685" s="215" t="s">
        <v>911</v>
      </c>
      <c r="B3685" s="213" t="s">
        <v>799</v>
      </c>
      <c r="C3685" s="214">
        <v>43</v>
      </c>
      <c r="D3685" s="215" t="s">
        <v>25</v>
      </c>
      <c r="E3685" s="219">
        <v>3423</v>
      </c>
      <c r="F3685" s="333" t="s">
        <v>752</v>
      </c>
      <c r="G3685" s="333"/>
      <c r="H3685" s="334">
        <v>1000</v>
      </c>
      <c r="I3685" s="334"/>
      <c r="J3685" s="334"/>
      <c r="K3685" s="334">
        <f t="shared" si="391"/>
        <v>1000</v>
      </c>
    </row>
    <row r="3686" spans="1:11" x14ac:dyDescent="0.2">
      <c r="A3686" s="321" t="s">
        <v>911</v>
      </c>
      <c r="B3686" s="325" t="s">
        <v>799</v>
      </c>
      <c r="C3686" s="326">
        <v>43</v>
      </c>
      <c r="D3686" s="321"/>
      <c r="E3686" s="187">
        <v>343</v>
      </c>
      <c r="F3686" s="230"/>
      <c r="G3686" s="327"/>
      <c r="H3686" s="200">
        <f>SUM(H3687:H3690)</f>
        <v>21000</v>
      </c>
      <c r="I3686" s="200">
        <f>SUM(I3687:I3690)</f>
        <v>0</v>
      </c>
      <c r="J3686" s="200">
        <f>SUM(J3687:J3690)</f>
        <v>0</v>
      </c>
      <c r="K3686" s="200">
        <f t="shared" si="391"/>
        <v>21000</v>
      </c>
    </row>
    <row r="3687" spans="1:11" ht="15" x14ac:dyDescent="0.2">
      <c r="A3687" s="215" t="s">
        <v>911</v>
      </c>
      <c r="B3687" s="213" t="s">
        <v>799</v>
      </c>
      <c r="C3687" s="214">
        <v>43</v>
      </c>
      <c r="D3687" s="215" t="s">
        <v>25</v>
      </c>
      <c r="E3687" s="219">
        <v>3431</v>
      </c>
      <c r="F3687" s="229" t="s">
        <v>153</v>
      </c>
      <c r="H3687" s="330">
        <v>3000</v>
      </c>
      <c r="I3687" s="330"/>
      <c r="J3687" s="330"/>
      <c r="K3687" s="330">
        <f t="shared" si="391"/>
        <v>3000</v>
      </c>
    </row>
    <row r="3688" spans="1:11" ht="30" x14ac:dyDescent="0.2">
      <c r="A3688" s="215" t="s">
        <v>911</v>
      </c>
      <c r="B3688" s="213" t="s">
        <v>799</v>
      </c>
      <c r="C3688" s="214">
        <v>43</v>
      </c>
      <c r="D3688" s="215" t="s">
        <v>25</v>
      </c>
      <c r="E3688" s="219">
        <v>3432</v>
      </c>
      <c r="F3688" s="229" t="s">
        <v>639</v>
      </c>
      <c r="H3688" s="330">
        <v>3000</v>
      </c>
      <c r="I3688" s="330"/>
      <c r="J3688" s="330"/>
      <c r="K3688" s="330">
        <f t="shared" si="391"/>
        <v>3000</v>
      </c>
    </row>
    <row r="3689" spans="1:11" ht="15" x14ac:dyDescent="0.2">
      <c r="A3689" s="215" t="s">
        <v>911</v>
      </c>
      <c r="B3689" s="213" t="s">
        <v>799</v>
      </c>
      <c r="C3689" s="214">
        <v>43</v>
      </c>
      <c r="D3689" s="215" t="s">
        <v>25</v>
      </c>
      <c r="E3689" s="219">
        <v>3433</v>
      </c>
      <c r="F3689" s="229" t="s">
        <v>126</v>
      </c>
      <c r="H3689" s="330">
        <v>5000</v>
      </c>
      <c r="I3689" s="330"/>
      <c r="J3689" s="330"/>
      <c r="K3689" s="330">
        <f t="shared" si="391"/>
        <v>5000</v>
      </c>
    </row>
    <row r="3690" spans="1:11" ht="15" x14ac:dyDescent="0.2">
      <c r="A3690" s="215" t="s">
        <v>911</v>
      </c>
      <c r="B3690" s="213" t="s">
        <v>799</v>
      </c>
      <c r="C3690" s="214">
        <v>43</v>
      </c>
      <c r="D3690" s="215" t="s">
        <v>25</v>
      </c>
      <c r="E3690" s="219">
        <v>3434</v>
      </c>
      <c r="F3690" s="229" t="s">
        <v>127</v>
      </c>
      <c r="H3690" s="330">
        <v>10000</v>
      </c>
      <c r="I3690" s="330"/>
      <c r="J3690" s="330"/>
      <c r="K3690" s="330">
        <f t="shared" si="391"/>
        <v>10000</v>
      </c>
    </row>
    <row r="3691" spans="1:11" x14ac:dyDescent="0.25">
      <c r="A3691" s="331" t="s">
        <v>911</v>
      </c>
      <c r="B3691" s="329" t="s">
        <v>799</v>
      </c>
      <c r="C3691" s="336">
        <v>43</v>
      </c>
      <c r="D3691" s="329"/>
      <c r="E3691" s="283">
        <v>42</v>
      </c>
      <c r="F3691" s="284"/>
      <c r="G3691" s="284"/>
      <c r="H3691" s="314">
        <f>H3692</f>
        <v>70000</v>
      </c>
      <c r="I3691" s="314">
        <f>I3692</f>
        <v>0</v>
      </c>
      <c r="J3691" s="314">
        <f>J3692</f>
        <v>0</v>
      </c>
      <c r="K3691" s="314">
        <f t="shared" si="391"/>
        <v>70000</v>
      </c>
    </row>
    <row r="3692" spans="1:11" x14ac:dyDescent="0.2">
      <c r="A3692" s="321" t="s">
        <v>911</v>
      </c>
      <c r="B3692" s="325" t="s">
        <v>799</v>
      </c>
      <c r="C3692" s="326">
        <v>43</v>
      </c>
      <c r="D3692" s="321"/>
      <c r="E3692" s="187">
        <v>422</v>
      </c>
      <c r="F3692" s="245"/>
      <c r="G3692" s="245"/>
      <c r="H3692" s="332">
        <f>H3693+H3694+H3695</f>
        <v>70000</v>
      </c>
      <c r="I3692" s="332">
        <f>I3693+I3694+I3695</f>
        <v>0</v>
      </c>
      <c r="J3692" s="332">
        <f>J3693+J3694+J3695</f>
        <v>0</v>
      </c>
      <c r="K3692" s="332">
        <f t="shared" si="391"/>
        <v>70000</v>
      </c>
    </row>
    <row r="3693" spans="1:11" ht="15" x14ac:dyDescent="0.2">
      <c r="A3693" s="215" t="s">
        <v>911</v>
      </c>
      <c r="B3693" s="213" t="s">
        <v>799</v>
      </c>
      <c r="C3693" s="214">
        <v>43</v>
      </c>
      <c r="D3693" s="215" t="s">
        <v>25</v>
      </c>
      <c r="E3693" s="219">
        <v>4221</v>
      </c>
      <c r="F3693" s="333" t="s">
        <v>129</v>
      </c>
      <c r="G3693" s="333"/>
      <c r="H3693" s="334">
        <v>20000</v>
      </c>
      <c r="I3693" s="334"/>
      <c r="J3693" s="334"/>
      <c r="K3693" s="334">
        <f t="shared" si="391"/>
        <v>20000</v>
      </c>
    </row>
    <row r="3694" spans="1:11" x14ac:dyDescent="0.2">
      <c r="A3694" s="251" t="s">
        <v>911</v>
      </c>
      <c r="B3694" s="216" t="s">
        <v>799</v>
      </c>
      <c r="C3694" s="217">
        <v>43</v>
      </c>
      <c r="D3694" s="249" t="s">
        <v>25</v>
      </c>
      <c r="E3694" s="364">
        <v>4222</v>
      </c>
      <c r="F3694" s="232" t="s">
        <v>130</v>
      </c>
      <c r="G3694" s="366"/>
      <c r="H3694" s="222">
        <v>20000</v>
      </c>
      <c r="I3694" s="222"/>
      <c r="J3694" s="222"/>
      <c r="K3694" s="222">
        <f t="shared" si="391"/>
        <v>20000</v>
      </c>
    </row>
    <row r="3695" spans="1:11" x14ac:dyDescent="0.2">
      <c r="A3695" s="251" t="s">
        <v>911</v>
      </c>
      <c r="B3695" s="216" t="s">
        <v>799</v>
      </c>
      <c r="C3695" s="217">
        <v>43</v>
      </c>
      <c r="D3695" s="249" t="s">
        <v>25</v>
      </c>
      <c r="E3695" s="364">
        <v>4223</v>
      </c>
      <c r="F3695" s="232" t="s">
        <v>131</v>
      </c>
      <c r="G3695" s="366"/>
      <c r="H3695" s="222">
        <v>30000</v>
      </c>
      <c r="I3695" s="222"/>
      <c r="J3695" s="222"/>
      <c r="K3695" s="222">
        <f t="shared" si="391"/>
        <v>30000</v>
      </c>
    </row>
    <row r="3696" spans="1:11" ht="33.75" x14ac:dyDescent="0.2">
      <c r="A3696" s="354" t="s">
        <v>911</v>
      </c>
      <c r="B3696" s="293" t="s">
        <v>800</v>
      </c>
      <c r="C3696" s="293"/>
      <c r="D3696" s="293"/>
      <c r="E3696" s="294"/>
      <c r="F3696" s="296" t="s">
        <v>762</v>
      </c>
      <c r="G3696" s="297" t="s">
        <v>685</v>
      </c>
      <c r="H3696" s="337">
        <f>H3697+H3701+H3704+H3709+H3712</f>
        <v>24085354</v>
      </c>
      <c r="I3696" s="337">
        <f t="shared" ref="I3696:J3696" si="394">I3697+I3701+I3704+I3709+I3712</f>
        <v>3400000</v>
      </c>
      <c r="J3696" s="337">
        <f t="shared" si="394"/>
        <v>2653000</v>
      </c>
      <c r="K3696" s="337">
        <f t="shared" si="391"/>
        <v>23338354</v>
      </c>
    </row>
    <row r="3697" spans="1:11" x14ac:dyDescent="0.2">
      <c r="A3697" s="331" t="s">
        <v>911</v>
      </c>
      <c r="B3697" s="329" t="s">
        <v>800</v>
      </c>
      <c r="C3697" s="282">
        <v>11</v>
      </c>
      <c r="D3697" s="329"/>
      <c r="E3697" s="283">
        <v>32</v>
      </c>
      <c r="F3697" s="284"/>
      <c r="G3697" s="284"/>
      <c r="H3697" s="314">
        <f t="shared" ref="H3697:J3697" si="395">H3698</f>
        <v>3100000</v>
      </c>
      <c r="I3697" s="314">
        <f t="shared" si="395"/>
        <v>0</v>
      </c>
      <c r="J3697" s="314">
        <f t="shared" si="395"/>
        <v>300000</v>
      </c>
      <c r="K3697" s="314">
        <f t="shared" si="391"/>
        <v>3400000</v>
      </c>
    </row>
    <row r="3698" spans="1:11" x14ac:dyDescent="0.2">
      <c r="A3698" s="321" t="s">
        <v>911</v>
      </c>
      <c r="B3698" s="325" t="s">
        <v>800</v>
      </c>
      <c r="C3698" s="326">
        <v>11</v>
      </c>
      <c r="D3698" s="321"/>
      <c r="E3698" s="187">
        <v>323</v>
      </c>
      <c r="F3698" s="230"/>
      <c r="G3698" s="327"/>
      <c r="H3698" s="200">
        <f>SUM(H3699:H3700)</f>
        <v>3100000</v>
      </c>
      <c r="I3698" s="200">
        <f t="shared" ref="I3698:J3698" si="396">SUM(I3699:I3700)</f>
        <v>0</v>
      </c>
      <c r="J3698" s="200">
        <f t="shared" si="396"/>
        <v>300000</v>
      </c>
      <c r="K3698" s="200">
        <f t="shared" si="391"/>
        <v>3400000</v>
      </c>
    </row>
    <row r="3699" spans="1:11" ht="15" x14ac:dyDescent="0.2">
      <c r="A3699" s="215" t="s">
        <v>911</v>
      </c>
      <c r="B3699" s="213" t="s">
        <v>800</v>
      </c>
      <c r="C3699" s="214">
        <v>11</v>
      </c>
      <c r="D3699" s="215" t="s">
        <v>25</v>
      </c>
      <c r="E3699" s="188">
        <v>3232</v>
      </c>
      <c r="F3699" s="228" t="s">
        <v>118</v>
      </c>
      <c r="H3699" s="330">
        <v>3100000</v>
      </c>
      <c r="I3699" s="330"/>
      <c r="J3699" s="330"/>
      <c r="K3699" s="330">
        <f t="shared" si="391"/>
        <v>3100000</v>
      </c>
    </row>
    <row r="3700" spans="1:11" ht="15" x14ac:dyDescent="0.2">
      <c r="A3700" s="215" t="s">
        <v>911</v>
      </c>
      <c r="B3700" s="213" t="s">
        <v>800</v>
      </c>
      <c r="C3700" s="214">
        <v>11</v>
      </c>
      <c r="D3700" s="215" t="s">
        <v>25</v>
      </c>
      <c r="E3700" s="188">
        <v>3237</v>
      </c>
      <c r="F3700" s="228" t="s">
        <v>36</v>
      </c>
      <c r="H3700" s="330">
        <v>0</v>
      </c>
      <c r="I3700" s="330"/>
      <c r="J3700" s="330">
        <v>300000</v>
      </c>
      <c r="K3700" s="330">
        <f t="shared" si="391"/>
        <v>300000</v>
      </c>
    </row>
    <row r="3701" spans="1:11" x14ac:dyDescent="0.2">
      <c r="A3701" s="331" t="s">
        <v>911</v>
      </c>
      <c r="B3701" s="329" t="s">
        <v>800</v>
      </c>
      <c r="C3701" s="282">
        <v>11</v>
      </c>
      <c r="D3701" s="282"/>
      <c r="E3701" s="283">
        <v>41</v>
      </c>
      <c r="F3701" s="284"/>
      <c r="G3701" s="285"/>
      <c r="H3701" s="286">
        <f t="shared" ref="H3701:J3702" si="397">H3702</f>
        <v>100000</v>
      </c>
      <c r="I3701" s="286">
        <f t="shared" si="397"/>
        <v>0</v>
      </c>
      <c r="J3701" s="286">
        <f t="shared" si="397"/>
        <v>0</v>
      </c>
      <c r="K3701" s="286">
        <f t="shared" si="391"/>
        <v>100000</v>
      </c>
    </row>
    <row r="3702" spans="1:11" x14ac:dyDescent="0.2">
      <c r="A3702" s="321" t="s">
        <v>911</v>
      </c>
      <c r="B3702" s="325" t="s">
        <v>800</v>
      </c>
      <c r="C3702" s="154">
        <v>11</v>
      </c>
      <c r="D3702" s="155"/>
      <c r="E3702" s="156">
        <v>411</v>
      </c>
      <c r="F3702" s="225"/>
      <c r="G3702" s="157"/>
      <c r="H3702" s="158">
        <f t="shared" si="397"/>
        <v>100000</v>
      </c>
      <c r="I3702" s="158">
        <f t="shared" si="397"/>
        <v>0</v>
      </c>
      <c r="J3702" s="158">
        <f t="shared" si="397"/>
        <v>0</v>
      </c>
      <c r="K3702" s="158">
        <f t="shared" si="391"/>
        <v>100000</v>
      </c>
    </row>
    <row r="3703" spans="1:11" ht="15" x14ac:dyDescent="0.2">
      <c r="A3703" s="215" t="s">
        <v>911</v>
      </c>
      <c r="B3703" s="213" t="s">
        <v>800</v>
      </c>
      <c r="C3703" s="161">
        <v>11</v>
      </c>
      <c r="D3703" s="162" t="s">
        <v>25</v>
      </c>
      <c r="E3703" s="163">
        <v>4111</v>
      </c>
      <c r="F3703" s="226" t="s">
        <v>401</v>
      </c>
      <c r="G3703" s="220"/>
      <c r="H3703" s="244">
        <v>100000</v>
      </c>
      <c r="I3703" s="244"/>
      <c r="J3703" s="244"/>
      <c r="K3703" s="244">
        <f t="shared" si="391"/>
        <v>100000</v>
      </c>
    </row>
    <row r="3704" spans="1:11" x14ac:dyDescent="0.2">
      <c r="A3704" s="331" t="s">
        <v>911</v>
      </c>
      <c r="B3704" s="329" t="s">
        <v>800</v>
      </c>
      <c r="C3704" s="282">
        <v>11</v>
      </c>
      <c r="D3704" s="329"/>
      <c r="E3704" s="283">
        <v>42</v>
      </c>
      <c r="F3704" s="284"/>
      <c r="G3704" s="284"/>
      <c r="H3704" s="314">
        <f>H3705+H3707</f>
        <v>20785354</v>
      </c>
      <c r="I3704" s="314">
        <f>I3705+I3707</f>
        <v>3400000</v>
      </c>
      <c r="J3704" s="314">
        <f>J3705+J3707</f>
        <v>2328000</v>
      </c>
      <c r="K3704" s="314">
        <f t="shared" si="391"/>
        <v>19713354</v>
      </c>
    </row>
    <row r="3705" spans="1:11" x14ac:dyDescent="0.2">
      <c r="A3705" s="321" t="s">
        <v>911</v>
      </c>
      <c r="B3705" s="325" t="s">
        <v>800</v>
      </c>
      <c r="C3705" s="326">
        <v>11</v>
      </c>
      <c r="D3705" s="321"/>
      <c r="E3705" s="187">
        <v>421</v>
      </c>
      <c r="F3705" s="240"/>
      <c r="G3705" s="327"/>
      <c r="H3705" s="200">
        <f>H3706</f>
        <v>17385354</v>
      </c>
      <c r="I3705" s="200">
        <f>I3706</f>
        <v>0</v>
      </c>
      <c r="J3705" s="200">
        <f>J3706</f>
        <v>2328000</v>
      </c>
      <c r="K3705" s="200">
        <f t="shared" si="391"/>
        <v>19713354</v>
      </c>
    </row>
    <row r="3706" spans="1:11" ht="15" x14ac:dyDescent="0.2">
      <c r="A3706" s="215" t="s">
        <v>911</v>
      </c>
      <c r="B3706" s="213" t="s">
        <v>800</v>
      </c>
      <c r="C3706" s="214">
        <v>11</v>
      </c>
      <c r="D3706" s="215" t="s">
        <v>25</v>
      </c>
      <c r="E3706" s="188">
        <v>4214</v>
      </c>
      <c r="F3706" s="229" t="s">
        <v>154</v>
      </c>
      <c r="H3706" s="330">
        <v>17385354</v>
      </c>
      <c r="I3706" s="330"/>
      <c r="J3706" s="330">
        <v>2328000</v>
      </c>
      <c r="K3706" s="330">
        <f t="shared" si="391"/>
        <v>19713354</v>
      </c>
    </row>
    <row r="3707" spans="1:11" x14ac:dyDescent="0.2">
      <c r="A3707" s="251" t="s">
        <v>911</v>
      </c>
      <c r="B3707" s="325" t="s">
        <v>800</v>
      </c>
      <c r="C3707" s="326">
        <v>11</v>
      </c>
      <c r="D3707" s="321"/>
      <c r="E3707" s="187">
        <v>426</v>
      </c>
      <c r="F3707" s="240"/>
      <c r="G3707" s="327"/>
      <c r="H3707" s="260">
        <f>H3708</f>
        <v>3400000</v>
      </c>
      <c r="I3707" s="260">
        <f>I3708</f>
        <v>3400000</v>
      </c>
      <c r="J3707" s="260">
        <f>J3708</f>
        <v>0</v>
      </c>
      <c r="K3707" s="260">
        <f t="shared" si="391"/>
        <v>0</v>
      </c>
    </row>
    <row r="3708" spans="1:11" x14ac:dyDescent="0.2">
      <c r="A3708" s="251" t="s">
        <v>911</v>
      </c>
      <c r="B3708" s="216" t="s">
        <v>800</v>
      </c>
      <c r="C3708" s="217">
        <v>11</v>
      </c>
      <c r="D3708" s="249" t="s">
        <v>25</v>
      </c>
      <c r="E3708" s="364">
        <v>4263</v>
      </c>
      <c r="F3708" s="229" t="s">
        <v>256</v>
      </c>
      <c r="G3708" s="366"/>
      <c r="H3708" s="222">
        <v>3400000</v>
      </c>
      <c r="I3708" s="222">
        <v>3400000</v>
      </c>
      <c r="J3708" s="222"/>
      <c r="K3708" s="222">
        <f t="shared" si="391"/>
        <v>0</v>
      </c>
    </row>
    <row r="3709" spans="1:11" x14ac:dyDescent="0.2">
      <c r="A3709" s="331" t="s">
        <v>911</v>
      </c>
      <c r="B3709" s="329" t="s">
        <v>800</v>
      </c>
      <c r="C3709" s="282">
        <v>43</v>
      </c>
      <c r="D3709" s="282"/>
      <c r="E3709" s="283">
        <v>41</v>
      </c>
      <c r="F3709" s="284"/>
      <c r="G3709" s="285"/>
      <c r="H3709" s="286">
        <f t="shared" ref="H3709:J3710" si="398">H3710</f>
        <v>100000</v>
      </c>
      <c r="I3709" s="286">
        <f t="shared" si="398"/>
        <v>0</v>
      </c>
      <c r="J3709" s="286">
        <f t="shared" si="398"/>
        <v>0</v>
      </c>
      <c r="K3709" s="286">
        <f t="shared" si="391"/>
        <v>100000</v>
      </c>
    </row>
    <row r="3710" spans="1:11" x14ac:dyDescent="0.2">
      <c r="A3710" s="321" t="s">
        <v>911</v>
      </c>
      <c r="B3710" s="325" t="s">
        <v>800</v>
      </c>
      <c r="C3710" s="154">
        <v>43</v>
      </c>
      <c r="D3710" s="155"/>
      <c r="E3710" s="156">
        <v>411</v>
      </c>
      <c r="F3710" s="225"/>
      <c r="G3710" s="157"/>
      <c r="H3710" s="158">
        <f t="shared" si="398"/>
        <v>100000</v>
      </c>
      <c r="I3710" s="158">
        <f t="shared" si="398"/>
        <v>0</v>
      </c>
      <c r="J3710" s="158">
        <f t="shared" si="398"/>
        <v>0</v>
      </c>
      <c r="K3710" s="158">
        <f t="shared" si="391"/>
        <v>100000</v>
      </c>
    </row>
    <row r="3711" spans="1:11" ht="15" x14ac:dyDescent="0.2">
      <c r="A3711" s="215" t="s">
        <v>911</v>
      </c>
      <c r="B3711" s="213" t="s">
        <v>800</v>
      </c>
      <c r="C3711" s="161">
        <v>43</v>
      </c>
      <c r="D3711" s="162" t="s">
        <v>25</v>
      </c>
      <c r="E3711" s="163">
        <v>4111</v>
      </c>
      <c r="F3711" s="226" t="s">
        <v>401</v>
      </c>
      <c r="G3711" s="220"/>
      <c r="H3711" s="244">
        <v>100000</v>
      </c>
      <c r="I3711" s="244"/>
      <c r="J3711" s="244"/>
      <c r="K3711" s="244">
        <f t="shared" si="391"/>
        <v>100000</v>
      </c>
    </row>
    <row r="3712" spans="1:11" x14ac:dyDescent="0.2">
      <c r="A3712" s="331" t="s">
        <v>911</v>
      </c>
      <c r="B3712" s="329" t="s">
        <v>800</v>
      </c>
      <c r="C3712" s="282">
        <v>52</v>
      </c>
      <c r="D3712" s="282"/>
      <c r="E3712" s="283">
        <v>32</v>
      </c>
      <c r="F3712" s="284"/>
      <c r="G3712" s="285"/>
      <c r="H3712" s="286">
        <f>H3713</f>
        <v>0</v>
      </c>
      <c r="I3712" s="286">
        <f t="shared" ref="I3712:J3713" si="399">I3713</f>
        <v>0</v>
      </c>
      <c r="J3712" s="286">
        <f t="shared" si="399"/>
        <v>25000</v>
      </c>
      <c r="K3712" s="286">
        <f t="shared" si="391"/>
        <v>25000</v>
      </c>
    </row>
    <row r="3713" spans="1:11" x14ac:dyDescent="0.2">
      <c r="A3713" s="321" t="s">
        <v>911</v>
      </c>
      <c r="B3713" s="325" t="s">
        <v>800</v>
      </c>
      <c r="C3713" s="154">
        <v>52</v>
      </c>
      <c r="D3713" s="155"/>
      <c r="E3713" s="156">
        <v>323</v>
      </c>
      <c r="F3713" s="225"/>
      <c r="G3713" s="157"/>
      <c r="H3713" s="158">
        <f>H3714</f>
        <v>0</v>
      </c>
      <c r="I3713" s="158">
        <f t="shared" si="399"/>
        <v>0</v>
      </c>
      <c r="J3713" s="158">
        <f t="shared" si="399"/>
        <v>25000</v>
      </c>
      <c r="K3713" s="158">
        <f t="shared" si="391"/>
        <v>25000</v>
      </c>
    </row>
    <row r="3714" spans="1:11" ht="15" x14ac:dyDescent="0.2">
      <c r="A3714" s="215" t="s">
        <v>911</v>
      </c>
      <c r="B3714" s="213" t="s">
        <v>800</v>
      </c>
      <c r="C3714" s="161">
        <v>52</v>
      </c>
      <c r="D3714" s="162" t="s">
        <v>25</v>
      </c>
      <c r="E3714" s="163">
        <v>3232</v>
      </c>
      <c r="F3714" s="226" t="s">
        <v>118</v>
      </c>
      <c r="G3714" s="220"/>
      <c r="H3714" s="244"/>
      <c r="I3714" s="244"/>
      <c r="J3714" s="244">
        <v>25000</v>
      </c>
      <c r="K3714" s="244">
        <f t="shared" si="391"/>
        <v>25000</v>
      </c>
    </row>
    <row r="3715" spans="1:11" ht="33.75" x14ac:dyDescent="0.2">
      <c r="A3715" s="354" t="s">
        <v>911</v>
      </c>
      <c r="B3715" s="293" t="s">
        <v>829</v>
      </c>
      <c r="C3715" s="293"/>
      <c r="D3715" s="293"/>
      <c r="E3715" s="294"/>
      <c r="F3715" s="296" t="s">
        <v>761</v>
      </c>
      <c r="G3715" s="297" t="s">
        <v>685</v>
      </c>
      <c r="H3715" s="298">
        <f t="shared" ref="H3715:J3717" si="400">H3716</f>
        <v>2250000</v>
      </c>
      <c r="I3715" s="298">
        <f t="shared" si="400"/>
        <v>0</v>
      </c>
      <c r="J3715" s="298">
        <f t="shared" si="400"/>
        <v>400000</v>
      </c>
      <c r="K3715" s="298">
        <f t="shared" si="391"/>
        <v>2650000</v>
      </c>
    </row>
    <row r="3716" spans="1:11" x14ac:dyDescent="0.2">
      <c r="A3716" s="331" t="s">
        <v>911</v>
      </c>
      <c r="B3716" s="329" t="s">
        <v>829</v>
      </c>
      <c r="C3716" s="282">
        <v>11</v>
      </c>
      <c r="D3716" s="329"/>
      <c r="E3716" s="283">
        <v>42</v>
      </c>
      <c r="F3716" s="284"/>
      <c r="G3716" s="285"/>
      <c r="H3716" s="286">
        <f t="shared" si="400"/>
        <v>2250000</v>
      </c>
      <c r="I3716" s="286">
        <f t="shared" si="400"/>
        <v>0</v>
      </c>
      <c r="J3716" s="286">
        <f t="shared" si="400"/>
        <v>400000</v>
      </c>
      <c r="K3716" s="286">
        <f t="shared" si="391"/>
        <v>2650000</v>
      </c>
    </row>
    <row r="3717" spans="1:11" x14ac:dyDescent="0.2">
      <c r="A3717" s="321" t="s">
        <v>911</v>
      </c>
      <c r="B3717" s="325" t="s">
        <v>829</v>
      </c>
      <c r="C3717" s="326">
        <v>11</v>
      </c>
      <c r="D3717" s="321"/>
      <c r="E3717" s="187">
        <v>421</v>
      </c>
      <c r="F3717" s="240"/>
      <c r="G3717" s="157"/>
      <c r="H3717" s="158">
        <f t="shared" si="400"/>
        <v>2250000</v>
      </c>
      <c r="I3717" s="158">
        <f t="shared" si="400"/>
        <v>0</v>
      </c>
      <c r="J3717" s="158">
        <f t="shared" si="400"/>
        <v>400000</v>
      </c>
      <c r="K3717" s="158">
        <f t="shared" si="391"/>
        <v>2650000</v>
      </c>
    </row>
    <row r="3718" spans="1:11" ht="15" x14ac:dyDescent="0.2">
      <c r="A3718" s="215" t="s">
        <v>911</v>
      </c>
      <c r="B3718" s="213" t="s">
        <v>829</v>
      </c>
      <c r="C3718" s="214">
        <v>11</v>
      </c>
      <c r="D3718" s="215" t="s">
        <v>25</v>
      </c>
      <c r="E3718" s="188">
        <v>4214</v>
      </c>
      <c r="F3718" s="229" t="s">
        <v>154</v>
      </c>
      <c r="G3718" s="220"/>
      <c r="H3718" s="244">
        <v>2250000</v>
      </c>
      <c r="I3718" s="244"/>
      <c r="J3718" s="244">
        <v>400000</v>
      </c>
      <c r="K3718" s="244">
        <f t="shared" si="391"/>
        <v>2650000</v>
      </c>
    </row>
    <row r="3719" spans="1:11" ht="63" x14ac:dyDescent="0.2">
      <c r="A3719" s="354" t="s">
        <v>911</v>
      </c>
      <c r="B3719" s="293" t="s">
        <v>830</v>
      </c>
      <c r="C3719" s="293"/>
      <c r="D3719" s="293"/>
      <c r="E3719" s="294"/>
      <c r="F3719" s="296" t="s">
        <v>754</v>
      </c>
      <c r="G3719" s="297" t="s">
        <v>643</v>
      </c>
      <c r="H3719" s="337">
        <f>H3726+H3731+H3737+H3720+H3723+H3740+H3745+H3751</f>
        <v>119913552</v>
      </c>
      <c r="I3719" s="337">
        <f t="shared" ref="I3719:J3719" si="401">I3726+I3731+I3737+I3720+I3723+I3740+I3745+I3751</f>
        <v>48190421</v>
      </c>
      <c r="J3719" s="337">
        <f t="shared" si="401"/>
        <v>0</v>
      </c>
      <c r="K3719" s="337">
        <f t="shared" si="391"/>
        <v>71723131</v>
      </c>
    </row>
    <row r="3720" spans="1:11" x14ac:dyDescent="0.2">
      <c r="A3720" s="331" t="s">
        <v>911</v>
      </c>
      <c r="B3720" s="329" t="s">
        <v>830</v>
      </c>
      <c r="C3720" s="282">
        <v>11</v>
      </c>
      <c r="D3720" s="329"/>
      <c r="E3720" s="283">
        <v>32</v>
      </c>
      <c r="F3720" s="284"/>
      <c r="G3720" s="284"/>
      <c r="H3720" s="314">
        <f t="shared" ref="H3720:J3721" si="402">H3721</f>
        <v>101000</v>
      </c>
      <c r="I3720" s="314">
        <f t="shared" si="402"/>
        <v>0</v>
      </c>
      <c r="J3720" s="314">
        <f t="shared" si="402"/>
        <v>0</v>
      </c>
      <c r="K3720" s="314">
        <f t="shared" si="391"/>
        <v>101000</v>
      </c>
    </row>
    <row r="3721" spans="1:11" x14ac:dyDescent="0.2">
      <c r="A3721" s="321" t="s">
        <v>911</v>
      </c>
      <c r="B3721" s="325" t="s">
        <v>830</v>
      </c>
      <c r="C3721" s="326">
        <v>11</v>
      </c>
      <c r="D3721" s="321"/>
      <c r="E3721" s="187">
        <v>323</v>
      </c>
      <c r="F3721" s="225"/>
      <c r="G3721" s="327"/>
      <c r="H3721" s="200">
        <f t="shared" si="402"/>
        <v>101000</v>
      </c>
      <c r="I3721" s="200">
        <f t="shared" si="402"/>
        <v>0</v>
      </c>
      <c r="J3721" s="200">
        <f t="shared" si="402"/>
        <v>0</v>
      </c>
      <c r="K3721" s="200">
        <f t="shared" si="391"/>
        <v>101000</v>
      </c>
    </row>
    <row r="3722" spans="1:11" ht="15" x14ac:dyDescent="0.2">
      <c r="A3722" s="215" t="s">
        <v>911</v>
      </c>
      <c r="B3722" s="213" t="s">
        <v>830</v>
      </c>
      <c r="C3722" s="214">
        <v>11</v>
      </c>
      <c r="D3722" s="162" t="s">
        <v>25</v>
      </c>
      <c r="E3722" s="163">
        <v>3237</v>
      </c>
      <c r="F3722" s="226" t="s">
        <v>36</v>
      </c>
      <c r="H3722" s="330">
        <v>101000</v>
      </c>
      <c r="I3722" s="330"/>
      <c r="J3722" s="330"/>
      <c r="K3722" s="330">
        <f t="shared" si="391"/>
        <v>101000</v>
      </c>
    </row>
    <row r="3723" spans="1:11" x14ac:dyDescent="0.2">
      <c r="A3723" s="331" t="s">
        <v>911</v>
      </c>
      <c r="B3723" s="329" t="s">
        <v>830</v>
      </c>
      <c r="C3723" s="282">
        <v>11</v>
      </c>
      <c r="D3723" s="329"/>
      <c r="E3723" s="283">
        <v>42</v>
      </c>
      <c r="F3723" s="284"/>
      <c r="G3723" s="284"/>
      <c r="H3723" s="314">
        <f t="shared" ref="H3723:J3724" si="403">H3724</f>
        <v>9691952</v>
      </c>
      <c r="I3723" s="314">
        <f t="shared" si="403"/>
        <v>3917181</v>
      </c>
      <c r="J3723" s="314">
        <f t="shared" si="403"/>
        <v>0</v>
      </c>
      <c r="K3723" s="314">
        <f t="shared" ref="K3723:K3786" si="404">H3723-I3723+J3723</f>
        <v>5774771</v>
      </c>
    </row>
    <row r="3724" spans="1:11" x14ac:dyDescent="0.2">
      <c r="A3724" s="321" t="s">
        <v>911</v>
      </c>
      <c r="B3724" s="325" t="s">
        <v>830</v>
      </c>
      <c r="C3724" s="326">
        <v>11</v>
      </c>
      <c r="D3724" s="321"/>
      <c r="E3724" s="187">
        <v>421</v>
      </c>
      <c r="F3724" s="225"/>
      <c r="G3724" s="327"/>
      <c r="H3724" s="200">
        <f t="shared" si="403"/>
        <v>9691952</v>
      </c>
      <c r="I3724" s="200">
        <f t="shared" si="403"/>
        <v>3917181</v>
      </c>
      <c r="J3724" s="200">
        <f t="shared" si="403"/>
        <v>0</v>
      </c>
      <c r="K3724" s="200">
        <f t="shared" si="404"/>
        <v>5774771</v>
      </c>
    </row>
    <row r="3725" spans="1:11" ht="15" x14ac:dyDescent="0.2">
      <c r="A3725" s="215" t="s">
        <v>911</v>
      </c>
      <c r="B3725" s="213" t="s">
        <v>830</v>
      </c>
      <c r="C3725" s="214">
        <v>11</v>
      </c>
      <c r="D3725" s="162" t="s">
        <v>25</v>
      </c>
      <c r="E3725" s="163">
        <v>4214</v>
      </c>
      <c r="F3725" s="226" t="s">
        <v>154</v>
      </c>
      <c r="H3725" s="330">
        <v>9691952</v>
      </c>
      <c r="I3725" s="341">
        <v>3917181</v>
      </c>
      <c r="J3725" s="330"/>
      <c r="K3725" s="330">
        <f t="shared" si="404"/>
        <v>5774771</v>
      </c>
    </row>
    <row r="3726" spans="1:11" x14ac:dyDescent="0.2">
      <c r="A3726" s="331" t="s">
        <v>911</v>
      </c>
      <c r="B3726" s="329" t="s">
        <v>830</v>
      </c>
      <c r="C3726" s="282">
        <v>12</v>
      </c>
      <c r="D3726" s="329"/>
      <c r="E3726" s="283">
        <v>31</v>
      </c>
      <c r="F3726" s="284"/>
      <c r="G3726" s="284"/>
      <c r="H3726" s="314">
        <f>H3727+H3729</f>
        <v>30000</v>
      </c>
      <c r="I3726" s="314">
        <f>I3727+I3729</f>
        <v>0</v>
      </c>
      <c r="J3726" s="314">
        <f>J3727+J3729</f>
        <v>0</v>
      </c>
      <c r="K3726" s="314">
        <f t="shared" si="404"/>
        <v>30000</v>
      </c>
    </row>
    <row r="3727" spans="1:11" x14ac:dyDescent="0.2">
      <c r="A3727" s="321" t="s">
        <v>911</v>
      </c>
      <c r="B3727" s="325" t="s">
        <v>830</v>
      </c>
      <c r="C3727" s="326">
        <v>12</v>
      </c>
      <c r="D3727" s="321"/>
      <c r="E3727" s="187">
        <v>311</v>
      </c>
      <c r="F3727" s="225"/>
      <c r="G3727" s="327"/>
      <c r="H3727" s="200">
        <f>H3728</f>
        <v>25000</v>
      </c>
      <c r="I3727" s="200">
        <f>I3728</f>
        <v>0</v>
      </c>
      <c r="J3727" s="200">
        <f>J3728</f>
        <v>0</v>
      </c>
      <c r="K3727" s="200">
        <f t="shared" si="404"/>
        <v>25000</v>
      </c>
    </row>
    <row r="3728" spans="1:11" ht="15" x14ac:dyDescent="0.2">
      <c r="A3728" s="215" t="s">
        <v>911</v>
      </c>
      <c r="B3728" s="213" t="s">
        <v>830</v>
      </c>
      <c r="C3728" s="214">
        <v>12</v>
      </c>
      <c r="D3728" s="162" t="s">
        <v>25</v>
      </c>
      <c r="E3728" s="163">
        <v>3111</v>
      </c>
      <c r="F3728" s="226" t="s">
        <v>19</v>
      </c>
      <c r="H3728" s="330">
        <v>25000</v>
      </c>
      <c r="I3728" s="330"/>
      <c r="J3728" s="330"/>
      <c r="K3728" s="330">
        <f t="shared" si="404"/>
        <v>25000</v>
      </c>
    </row>
    <row r="3729" spans="1:11" x14ac:dyDescent="0.2">
      <c r="A3729" s="321" t="s">
        <v>911</v>
      </c>
      <c r="B3729" s="325" t="s">
        <v>830</v>
      </c>
      <c r="C3729" s="326">
        <v>12</v>
      </c>
      <c r="D3729" s="253"/>
      <c r="E3729" s="239">
        <v>313</v>
      </c>
      <c r="F3729" s="225"/>
      <c r="G3729" s="327"/>
      <c r="H3729" s="200">
        <f>H3730</f>
        <v>5000</v>
      </c>
      <c r="I3729" s="200">
        <f>I3730</f>
        <v>0</v>
      </c>
      <c r="J3729" s="200">
        <f>J3730</f>
        <v>0</v>
      </c>
      <c r="K3729" s="200">
        <f t="shared" si="404"/>
        <v>5000</v>
      </c>
    </row>
    <row r="3730" spans="1:11" ht="15" x14ac:dyDescent="0.2">
      <c r="A3730" s="215" t="s">
        <v>911</v>
      </c>
      <c r="B3730" s="213" t="s">
        <v>830</v>
      </c>
      <c r="C3730" s="214">
        <v>12</v>
      </c>
      <c r="D3730" s="162" t="s">
        <v>25</v>
      </c>
      <c r="E3730" s="163">
        <v>3132</v>
      </c>
      <c r="F3730" s="226" t="s">
        <v>280</v>
      </c>
      <c r="H3730" s="330">
        <v>5000</v>
      </c>
      <c r="I3730" s="330"/>
      <c r="J3730" s="330"/>
      <c r="K3730" s="330">
        <f t="shared" si="404"/>
        <v>5000</v>
      </c>
    </row>
    <row r="3731" spans="1:11" x14ac:dyDescent="0.2">
      <c r="A3731" s="331" t="s">
        <v>911</v>
      </c>
      <c r="B3731" s="329" t="s">
        <v>830</v>
      </c>
      <c r="C3731" s="282">
        <v>12</v>
      </c>
      <c r="D3731" s="329"/>
      <c r="E3731" s="283">
        <v>32</v>
      </c>
      <c r="F3731" s="284"/>
      <c r="G3731" s="284"/>
      <c r="H3731" s="314">
        <f>H3732+H3734</f>
        <v>126500</v>
      </c>
      <c r="I3731" s="314">
        <f>I3732+I3734</f>
        <v>0</v>
      </c>
      <c r="J3731" s="314">
        <f>J3732+J3734</f>
        <v>0</v>
      </c>
      <c r="K3731" s="314">
        <f t="shared" si="404"/>
        <v>126500</v>
      </c>
    </row>
    <row r="3732" spans="1:11" x14ac:dyDescent="0.2">
      <c r="A3732" s="321" t="s">
        <v>911</v>
      </c>
      <c r="B3732" s="325" t="s">
        <v>830</v>
      </c>
      <c r="C3732" s="326">
        <v>12</v>
      </c>
      <c r="D3732" s="321"/>
      <c r="E3732" s="187">
        <v>322</v>
      </c>
      <c r="F3732" s="230"/>
      <c r="G3732" s="327"/>
      <c r="H3732" s="200">
        <f>H3733</f>
        <v>3000</v>
      </c>
      <c r="I3732" s="200">
        <f>I3733</f>
        <v>0</v>
      </c>
      <c r="J3732" s="200">
        <f>J3733</f>
        <v>0</v>
      </c>
      <c r="K3732" s="200">
        <f t="shared" si="404"/>
        <v>3000</v>
      </c>
    </row>
    <row r="3733" spans="1:11" ht="15" x14ac:dyDescent="0.2">
      <c r="A3733" s="215" t="s">
        <v>911</v>
      </c>
      <c r="B3733" s="213" t="s">
        <v>830</v>
      </c>
      <c r="C3733" s="214">
        <v>12</v>
      </c>
      <c r="D3733" s="215" t="s">
        <v>25</v>
      </c>
      <c r="E3733" s="188">
        <v>3221</v>
      </c>
      <c r="F3733" s="228" t="s">
        <v>146</v>
      </c>
      <c r="H3733" s="330">
        <v>3000</v>
      </c>
      <c r="I3733" s="330"/>
      <c r="J3733" s="330"/>
      <c r="K3733" s="330">
        <f t="shared" si="404"/>
        <v>3000</v>
      </c>
    </row>
    <row r="3734" spans="1:11" x14ac:dyDescent="0.2">
      <c r="A3734" s="321" t="s">
        <v>911</v>
      </c>
      <c r="B3734" s="325" t="s">
        <v>830</v>
      </c>
      <c r="C3734" s="326">
        <v>12</v>
      </c>
      <c r="D3734" s="321"/>
      <c r="E3734" s="187">
        <v>323</v>
      </c>
      <c r="F3734" s="230"/>
      <c r="G3734" s="327"/>
      <c r="H3734" s="200">
        <f>SUM(H3735:H3736)</f>
        <v>123500</v>
      </c>
      <c r="I3734" s="200">
        <f>SUM(I3735:I3736)</f>
        <v>0</v>
      </c>
      <c r="J3734" s="200">
        <f>SUM(J3735:J3736)</f>
        <v>0</v>
      </c>
      <c r="K3734" s="200">
        <f t="shared" si="404"/>
        <v>123500</v>
      </c>
    </row>
    <row r="3735" spans="1:11" ht="15" x14ac:dyDescent="0.2">
      <c r="A3735" s="215" t="s">
        <v>911</v>
      </c>
      <c r="B3735" s="213" t="s">
        <v>830</v>
      </c>
      <c r="C3735" s="214">
        <v>12</v>
      </c>
      <c r="D3735" s="215" t="s">
        <v>25</v>
      </c>
      <c r="E3735" s="188">
        <v>3231</v>
      </c>
      <c r="F3735" s="228" t="s">
        <v>117</v>
      </c>
      <c r="H3735" s="330">
        <v>1500</v>
      </c>
      <c r="I3735" s="330"/>
      <c r="J3735" s="330"/>
      <c r="K3735" s="330">
        <f t="shared" si="404"/>
        <v>1500</v>
      </c>
    </row>
    <row r="3736" spans="1:11" ht="15" x14ac:dyDescent="0.2">
      <c r="A3736" s="215" t="s">
        <v>911</v>
      </c>
      <c r="B3736" s="213" t="s">
        <v>830</v>
      </c>
      <c r="C3736" s="214">
        <v>12</v>
      </c>
      <c r="D3736" s="215" t="s">
        <v>25</v>
      </c>
      <c r="E3736" s="219">
        <v>3237</v>
      </c>
      <c r="F3736" s="229" t="s">
        <v>36</v>
      </c>
      <c r="H3736" s="330">
        <v>122000</v>
      </c>
      <c r="I3736" s="330"/>
      <c r="J3736" s="330"/>
      <c r="K3736" s="330">
        <f t="shared" si="404"/>
        <v>122000</v>
      </c>
    </row>
    <row r="3737" spans="1:11" x14ac:dyDescent="0.2">
      <c r="A3737" s="331" t="s">
        <v>911</v>
      </c>
      <c r="B3737" s="329" t="s">
        <v>830</v>
      </c>
      <c r="C3737" s="282">
        <v>12</v>
      </c>
      <c r="D3737" s="331"/>
      <c r="E3737" s="283">
        <v>42</v>
      </c>
      <c r="F3737" s="284"/>
      <c r="G3737" s="284"/>
      <c r="H3737" s="314">
        <f t="shared" ref="H3737:J3738" si="405">H3738</f>
        <v>17245994</v>
      </c>
      <c r="I3737" s="314">
        <f t="shared" si="405"/>
        <v>6995998</v>
      </c>
      <c r="J3737" s="314">
        <f t="shared" si="405"/>
        <v>0</v>
      </c>
      <c r="K3737" s="314">
        <f t="shared" si="404"/>
        <v>10249996</v>
      </c>
    </row>
    <row r="3738" spans="1:11" x14ac:dyDescent="0.2">
      <c r="A3738" s="321" t="s">
        <v>911</v>
      </c>
      <c r="B3738" s="325" t="s">
        <v>830</v>
      </c>
      <c r="C3738" s="326">
        <v>12</v>
      </c>
      <c r="D3738" s="185"/>
      <c r="E3738" s="171">
        <v>421</v>
      </c>
      <c r="F3738" s="230"/>
      <c r="G3738" s="327"/>
      <c r="H3738" s="200">
        <f t="shared" si="405"/>
        <v>17245994</v>
      </c>
      <c r="I3738" s="200">
        <f t="shared" si="405"/>
        <v>6995998</v>
      </c>
      <c r="J3738" s="200">
        <f t="shared" si="405"/>
        <v>0</v>
      </c>
      <c r="K3738" s="200">
        <f t="shared" si="404"/>
        <v>10249996</v>
      </c>
    </row>
    <row r="3739" spans="1:11" ht="15" x14ac:dyDescent="0.2">
      <c r="A3739" s="215" t="s">
        <v>911</v>
      </c>
      <c r="B3739" s="213" t="s">
        <v>830</v>
      </c>
      <c r="C3739" s="214">
        <v>12</v>
      </c>
      <c r="D3739" s="146" t="s">
        <v>25</v>
      </c>
      <c r="E3739" s="173">
        <v>4214</v>
      </c>
      <c r="F3739" s="228" t="s">
        <v>154</v>
      </c>
      <c r="H3739" s="330">
        <v>17245994</v>
      </c>
      <c r="I3739" s="341">
        <v>6995998</v>
      </c>
      <c r="J3739" s="330"/>
      <c r="K3739" s="330">
        <f t="shared" si="404"/>
        <v>10249996</v>
      </c>
    </row>
    <row r="3740" spans="1:11" x14ac:dyDescent="0.2">
      <c r="A3740" s="331" t="s">
        <v>911</v>
      </c>
      <c r="B3740" s="329" t="s">
        <v>830</v>
      </c>
      <c r="C3740" s="282">
        <v>562</v>
      </c>
      <c r="D3740" s="329"/>
      <c r="E3740" s="283">
        <v>31</v>
      </c>
      <c r="F3740" s="284"/>
      <c r="G3740" s="284"/>
      <c r="H3740" s="314">
        <f>H3741+H3743</f>
        <v>170000</v>
      </c>
      <c r="I3740" s="314">
        <f>I3741+I3743</f>
        <v>0</v>
      </c>
      <c r="J3740" s="314">
        <f>J3741+J3743</f>
        <v>0</v>
      </c>
      <c r="K3740" s="314">
        <f t="shared" si="404"/>
        <v>170000</v>
      </c>
    </row>
    <row r="3741" spans="1:11" x14ac:dyDescent="0.2">
      <c r="A3741" s="321" t="s">
        <v>911</v>
      </c>
      <c r="B3741" s="325" t="s">
        <v>830</v>
      </c>
      <c r="C3741" s="326">
        <v>562</v>
      </c>
      <c r="D3741" s="321"/>
      <c r="E3741" s="187">
        <v>311</v>
      </c>
      <c r="F3741" s="225"/>
      <c r="G3741" s="327"/>
      <c r="H3741" s="200">
        <f>H3742</f>
        <v>142000</v>
      </c>
      <c r="I3741" s="200">
        <f>I3742</f>
        <v>0</v>
      </c>
      <c r="J3741" s="200">
        <f>J3742</f>
        <v>0</v>
      </c>
      <c r="K3741" s="200">
        <f t="shared" si="404"/>
        <v>142000</v>
      </c>
    </row>
    <row r="3742" spans="1:11" ht="15" x14ac:dyDescent="0.2">
      <c r="A3742" s="215" t="s">
        <v>911</v>
      </c>
      <c r="B3742" s="213" t="s">
        <v>830</v>
      </c>
      <c r="C3742" s="161">
        <v>562</v>
      </c>
      <c r="D3742" s="162" t="s">
        <v>25</v>
      </c>
      <c r="E3742" s="163">
        <v>3111</v>
      </c>
      <c r="F3742" s="226" t="s">
        <v>19</v>
      </c>
      <c r="H3742" s="330">
        <v>142000</v>
      </c>
      <c r="I3742" s="330"/>
      <c r="J3742" s="330"/>
      <c r="K3742" s="330">
        <f t="shared" si="404"/>
        <v>142000</v>
      </c>
    </row>
    <row r="3743" spans="1:11" x14ac:dyDescent="0.2">
      <c r="A3743" s="321" t="s">
        <v>911</v>
      </c>
      <c r="B3743" s="325" t="s">
        <v>830</v>
      </c>
      <c r="C3743" s="237">
        <v>562</v>
      </c>
      <c r="D3743" s="253"/>
      <c r="E3743" s="239">
        <v>313</v>
      </c>
      <c r="F3743" s="225"/>
      <c r="G3743" s="327"/>
      <c r="H3743" s="200">
        <f>H3744</f>
        <v>28000</v>
      </c>
      <c r="I3743" s="200">
        <f>I3744</f>
        <v>0</v>
      </c>
      <c r="J3743" s="200">
        <f>J3744</f>
        <v>0</v>
      </c>
      <c r="K3743" s="200">
        <f t="shared" si="404"/>
        <v>28000</v>
      </c>
    </row>
    <row r="3744" spans="1:11" ht="15" x14ac:dyDescent="0.2">
      <c r="A3744" s="215" t="s">
        <v>911</v>
      </c>
      <c r="B3744" s="213" t="s">
        <v>830</v>
      </c>
      <c r="C3744" s="161">
        <v>562</v>
      </c>
      <c r="D3744" s="162" t="s">
        <v>25</v>
      </c>
      <c r="E3744" s="163">
        <v>3132</v>
      </c>
      <c r="F3744" s="226" t="s">
        <v>280</v>
      </c>
      <c r="H3744" s="330">
        <v>28000</v>
      </c>
      <c r="I3744" s="330"/>
      <c r="J3744" s="330"/>
      <c r="K3744" s="330">
        <f t="shared" si="404"/>
        <v>28000</v>
      </c>
    </row>
    <row r="3745" spans="1:11" x14ac:dyDescent="0.2">
      <c r="A3745" s="331" t="s">
        <v>911</v>
      </c>
      <c r="B3745" s="329" t="s">
        <v>830</v>
      </c>
      <c r="C3745" s="282">
        <v>562</v>
      </c>
      <c r="D3745" s="329"/>
      <c r="E3745" s="283">
        <v>32</v>
      </c>
      <c r="F3745" s="284"/>
      <c r="G3745" s="284"/>
      <c r="H3745" s="314">
        <f>H3746+H3748</f>
        <v>717000</v>
      </c>
      <c r="I3745" s="314">
        <f>I3746+I3748</f>
        <v>0</v>
      </c>
      <c r="J3745" s="314">
        <f>J3746+J3748</f>
        <v>0</v>
      </c>
      <c r="K3745" s="314">
        <f t="shared" si="404"/>
        <v>717000</v>
      </c>
    </row>
    <row r="3746" spans="1:11" x14ac:dyDescent="0.2">
      <c r="A3746" s="321" t="s">
        <v>911</v>
      </c>
      <c r="B3746" s="325" t="s">
        <v>830</v>
      </c>
      <c r="C3746" s="326">
        <v>562</v>
      </c>
      <c r="D3746" s="321"/>
      <c r="E3746" s="187">
        <v>322</v>
      </c>
      <c r="F3746" s="230"/>
      <c r="G3746" s="327"/>
      <c r="H3746" s="200">
        <f>H3747</f>
        <v>18000</v>
      </c>
      <c r="I3746" s="200">
        <f>I3747</f>
        <v>0</v>
      </c>
      <c r="J3746" s="200">
        <f>J3747</f>
        <v>0</v>
      </c>
      <c r="K3746" s="200">
        <f t="shared" si="404"/>
        <v>18000</v>
      </c>
    </row>
    <row r="3747" spans="1:11" ht="15" x14ac:dyDescent="0.2">
      <c r="A3747" s="215" t="s">
        <v>911</v>
      </c>
      <c r="B3747" s="213" t="s">
        <v>830</v>
      </c>
      <c r="C3747" s="214">
        <v>562</v>
      </c>
      <c r="D3747" s="215" t="s">
        <v>25</v>
      </c>
      <c r="E3747" s="188">
        <v>3221</v>
      </c>
      <c r="F3747" s="228" t="s">
        <v>146</v>
      </c>
      <c r="H3747" s="330">
        <v>18000</v>
      </c>
      <c r="I3747" s="330"/>
      <c r="J3747" s="330"/>
      <c r="K3747" s="330">
        <f t="shared" si="404"/>
        <v>18000</v>
      </c>
    </row>
    <row r="3748" spans="1:11" x14ac:dyDescent="0.2">
      <c r="A3748" s="321" t="s">
        <v>911</v>
      </c>
      <c r="B3748" s="325" t="s">
        <v>830</v>
      </c>
      <c r="C3748" s="326">
        <v>562</v>
      </c>
      <c r="D3748" s="321"/>
      <c r="E3748" s="187">
        <v>323</v>
      </c>
      <c r="F3748" s="230"/>
      <c r="G3748" s="327"/>
      <c r="H3748" s="200">
        <f>SUM(H3749:H3750)</f>
        <v>699000</v>
      </c>
      <c r="I3748" s="200">
        <f>SUM(I3749:I3750)</f>
        <v>0</v>
      </c>
      <c r="J3748" s="200">
        <f>SUM(J3749:J3750)</f>
        <v>0</v>
      </c>
      <c r="K3748" s="200">
        <f t="shared" si="404"/>
        <v>699000</v>
      </c>
    </row>
    <row r="3749" spans="1:11" ht="15" x14ac:dyDescent="0.2">
      <c r="A3749" s="215" t="s">
        <v>911</v>
      </c>
      <c r="B3749" s="213" t="s">
        <v>830</v>
      </c>
      <c r="C3749" s="214">
        <v>562</v>
      </c>
      <c r="D3749" s="215" t="s">
        <v>25</v>
      </c>
      <c r="E3749" s="188">
        <v>3231</v>
      </c>
      <c r="F3749" s="228" t="s">
        <v>117</v>
      </c>
      <c r="H3749" s="330">
        <v>8000</v>
      </c>
      <c r="I3749" s="330"/>
      <c r="J3749" s="330"/>
      <c r="K3749" s="330">
        <f t="shared" si="404"/>
        <v>8000</v>
      </c>
    </row>
    <row r="3750" spans="1:11" ht="15" x14ac:dyDescent="0.2">
      <c r="A3750" s="215" t="s">
        <v>911</v>
      </c>
      <c r="B3750" s="213" t="s">
        <v>830</v>
      </c>
      <c r="C3750" s="214">
        <v>562</v>
      </c>
      <c r="D3750" s="215" t="s">
        <v>25</v>
      </c>
      <c r="E3750" s="219">
        <v>3237</v>
      </c>
      <c r="F3750" s="229" t="s">
        <v>36</v>
      </c>
      <c r="H3750" s="330">
        <v>691000</v>
      </c>
      <c r="I3750" s="330"/>
      <c r="J3750" s="330"/>
      <c r="K3750" s="330">
        <f t="shared" si="404"/>
        <v>691000</v>
      </c>
    </row>
    <row r="3751" spans="1:11" x14ac:dyDescent="0.2">
      <c r="A3751" s="331" t="s">
        <v>911</v>
      </c>
      <c r="B3751" s="329" t="s">
        <v>830</v>
      </c>
      <c r="C3751" s="282">
        <v>562</v>
      </c>
      <c r="D3751" s="331"/>
      <c r="E3751" s="283">
        <v>42</v>
      </c>
      <c r="F3751" s="284"/>
      <c r="G3751" s="284"/>
      <c r="H3751" s="314">
        <f t="shared" ref="H3751:J3752" si="406">H3752</f>
        <v>91831106</v>
      </c>
      <c r="I3751" s="314">
        <f t="shared" si="406"/>
        <v>37277242</v>
      </c>
      <c r="J3751" s="314">
        <f t="shared" si="406"/>
        <v>0</v>
      </c>
      <c r="K3751" s="314">
        <f t="shared" si="404"/>
        <v>54553864</v>
      </c>
    </row>
    <row r="3752" spans="1:11" x14ac:dyDescent="0.2">
      <c r="A3752" s="321" t="s">
        <v>911</v>
      </c>
      <c r="B3752" s="325" t="s">
        <v>830</v>
      </c>
      <c r="C3752" s="326">
        <v>562</v>
      </c>
      <c r="D3752" s="185"/>
      <c r="E3752" s="171">
        <v>421</v>
      </c>
      <c r="F3752" s="230"/>
      <c r="H3752" s="200">
        <f t="shared" si="406"/>
        <v>91831106</v>
      </c>
      <c r="I3752" s="200">
        <f t="shared" si="406"/>
        <v>37277242</v>
      </c>
      <c r="J3752" s="200">
        <f t="shared" si="406"/>
        <v>0</v>
      </c>
      <c r="K3752" s="200">
        <f t="shared" si="404"/>
        <v>54553864</v>
      </c>
    </row>
    <row r="3753" spans="1:11" ht="15" x14ac:dyDescent="0.2">
      <c r="A3753" s="215" t="s">
        <v>911</v>
      </c>
      <c r="B3753" s="213" t="s">
        <v>830</v>
      </c>
      <c r="C3753" s="214">
        <v>562</v>
      </c>
      <c r="D3753" s="146" t="s">
        <v>25</v>
      </c>
      <c r="E3753" s="173">
        <v>4214</v>
      </c>
      <c r="F3753" s="228" t="s">
        <v>154</v>
      </c>
      <c r="H3753" s="330">
        <v>91831106</v>
      </c>
      <c r="I3753" s="341">
        <v>37277242</v>
      </c>
      <c r="J3753" s="330"/>
      <c r="K3753" s="330">
        <f t="shared" si="404"/>
        <v>54553864</v>
      </c>
    </row>
    <row r="3754" spans="1:11" ht="63" x14ac:dyDescent="0.2">
      <c r="A3754" s="354" t="s">
        <v>911</v>
      </c>
      <c r="B3754" s="293" t="s">
        <v>802</v>
      </c>
      <c r="C3754" s="293"/>
      <c r="D3754" s="293"/>
      <c r="E3754" s="294"/>
      <c r="F3754" s="296" t="s">
        <v>801</v>
      </c>
      <c r="G3754" s="297" t="s">
        <v>685</v>
      </c>
      <c r="H3754" s="298">
        <f>H3755+H3760+H3768+H3765+H3771+H3776+H3781+H3784</f>
        <v>446200</v>
      </c>
      <c r="I3754" s="298">
        <f t="shared" ref="I3754:J3754" si="407">I3755+I3760+I3768+I3765+I3771+I3776+I3781+I3784</f>
        <v>0</v>
      </c>
      <c r="J3754" s="298">
        <f t="shared" si="407"/>
        <v>225000</v>
      </c>
      <c r="K3754" s="298">
        <f t="shared" si="404"/>
        <v>671200</v>
      </c>
    </row>
    <row r="3755" spans="1:11" x14ac:dyDescent="0.2">
      <c r="A3755" s="331" t="s">
        <v>911</v>
      </c>
      <c r="B3755" s="329" t="s">
        <v>802</v>
      </c>
      <c r="C3755" s="282">
        <v>12</v>
      </c>
      <c r="D3755" s="329"/>
      <c r="E3755" s="283">
        <v>31</v>
      </c>
      <c r="F3755" s="284"/>
      <c r="G3755" s="284"/>
      <c r="H3755" s="314">
        <f>H3756+H3758</f>
        <v>14300</v>
      </c>
      <c r="I3755" s="314">
        <f>I3756+I3758</f>
        <v>0</v>
      </c>
      <c r="J3755" s="314">
        <f>J3756+J3758</f>
        <v>0</v>
      </c>
      <c r="K3755" s="314">
        <f t="shared" si="404"/>
        <v>14300</v>
      </c>
    </row>
    <row r="3756" spans="1:11" x14ac:dyDescent="0.2">
      <c r="A3756" s="321" t="s">
        <v>911</v>
      </c>
      <c r="B3756" s="325" t="s">
        <v>802</v>
      </c>
      <c r="C3756" s="326">
        <v>12</v>
      </c>
      <c r="D3756" s="321"/>
      <c r="E3756" s="187">
        <v>311</v>
      </c>
      <c r="F3756" s="226"/>
      <c r="H3756" s="200">
        <f>H3757</f>
        <v>12000</v>
      </c>
      <c r="I3756" s="200">
        <f>I3757</f>
        <v>0</v>
      </c>
      <c r="J3756" s="200">
        <f>J3757</f>
        <v>0</v>
      </c>
      <c r="K3756" s="200">
        <f t="shared" si="404"/>
        <v>12000</v>
      </c>
    </row>
    <row r="3757" spans="1:11" ht="15" x14ac:dyDescent="0.2">
      <c r="A3757" s="215" t="s">
        <v>911</v>
      </c>
      <c r="B3757" s="213" t="s">
        <v>802</v>
      </c>
      <c r="C3757" s="214">
        <v>12</v>
      </c>
      <c r="D3757" s="162" t="s">
        <v>25</v>
      </c>
      <c r="E3757" s="163">
        <v>3111</v>
      </c>
      <c r="F3757" s="226" t="s">
        <v>19</v>
      </c>
      <c r="H3757" s="330">
        <v>12000</v>
      </c>
      <c r="I3757" s="330"/>
      <c r="J3757" s="330"/>
      <c r="K3757" s="330">
        <f t="shared" si="404"/>
        <v>12000</v>
      </c>
    </row>
    <row r="3758" spans="1:11" x14ac:dyDescent="0.2">
      <c r="A3758" s="321" t="s">
        <v>911</v>
      </c>
      <c r="B3758" s="325" t="s">
        <v>802</v>
      </c>
      <c r="C3758" s="326">
        <v>12</v>
      </c>
      <c r="D3758" s="253"/>
      <c r="E3758" s="239">
        <v>313</v>
      </c>
      <c r="F3758" s="225"/>
      <c r="G3758" s="327"/>
      <c r="H3758" s="200">
        <f>H3759</f>
        <v>2300</v>
      </c>
      <c r="I3758" s="200">
        <f>I3759</f>
        <v>0</v>
      </c>
      <c r="J3758" s="200">
        <f>J3759</f>
        <v>0</v>
      </c>
      <c r="K3758" s="200">
        <f t="shared" si="404"/>
        <v>2300</v>
      </c>
    </row>
    <row r="3759" spans="1:11" ht="15" x14ac:dyDescent="0.2">
      <c r="A3759" s="215" t="s">
        <v>911</v>
      </c>
      <c r="B3759" s="213" t="s">
        <v>802</v>
      </c>
      <c r="C3759" s="214">
        <v>12</v>
      </c>
      <c r="D3759" s="162" t="s">
        <v>25</v>
      </c>
      <c r="E3759" s="163">
        <v>3132</v>
      </c>
      <c r="F3759" s="226" t="s">
        <v>280</v>
      </c>
      <c r="H3759" s="330">
        <v>2300</v>
      </c>
      <c r="I3759" s="330"/>
      <c r="J3759" s="330"/>
      <c r="K3759" s="330">
        <f t="shared" si="404"/>
        <v>2300</v>
      </c>
    </row>
    <row r="3760" spans="1:11" x14ac:dyDescent="0.2">
      <c r="A3760" s="331" t="s">
        <v>911</v>
      </c>
      <c r="B3760" s="329" t="s">
        <v>802</v>
      </c>
      <c r="C3760" s="282">
        <v>12</v>
      </c>
      <c r="D3760" s="329"/>
      <c r="E3760" s="283">
        <v>32</v>
      </c>
      <c r="F3760" s="284"/>
      <c r="G3760" s="284"/>
      <c r="H3760" s="314">
        <f>H3761+H3763</f>
        <v>2900</v>
      </c>
      <c r="I3760" s="314">
        <f>I3761+I3763</f>
        <v>0</v>
      </c>
      <c r="J3760" s="314">
        <f>J3761+J3763</f>
        <v>0</v>
      </c>
      <c r="K3760" s="314">
        <f t="shared" si="404"/>
        <v>2900</v>
      </c>
    </row>
    <row r="3761" spans="1:11" x14ac:dyDescent="0.2">
      <c r="A3761" s="321" t="s">
        <v>911</v>
      </c>
      <c r="B3761" s="325" t="s">
        <v>802</v>
      </c>
      <c r="C3761" s="326">
        <v>12</v>
      </c>
      <c r="D3761" s="321"/>
      <c r="E3761" s="187">
        <v>321</v>
      </c>
      <c r="F3761" s="230"/>
      <c r="G3761" s="327"/>
      <c r="H3761" s="200">
        <f>H3762</f>
        <v>200</v>
      </c>
      <c r="I3761" s="200">
        <f>I3762</f>
        <v>0</v>
      </c>
      <c r="J3761" s="200">
        <f>J3762</f>
        <v>0</v>
      </c>
      <c r="K3761" s="200">
        <f t="shared" si="404"/>
        <v>200</v>
      </c>
    </row>
    <row r="3762" spans="1:11" ht="15" x14ac:dyDescent="0.2">
      <c r="A3762" s="215" t="s">
        <v>911</v>
      </c>
      <c r="B3762" s="213" t="s">
        <v>802</v>
      </c>
      <c r="C3762" s="214">
        <v>12</v>
      </c>
      <c r="D3762" s="215" t="s">
        <v>25</v>
      </c>
      <c r="E3762" s="188">
        <v>3211</v>
      </c>
      <c r="F3762" s="228" t="s">
        <v>110</v>
      </c>
      <c r="H3762" s="330">
        <v>200</v>
      </c>
      <c r="I3762" s="330"/>
      <c r="J3762" s="330"/>
      <c r="K3762" s="330">
        <f t="shared" si="404"/>
        <v>200</v>
      </c>
    </row>
    <row r="3763" spans="1:11" x14ac:dyDescent="0.2">
      <c r="A3763" s="321" t="s">
        <v>911</v>
      </c>
      <c r="B3763" s="325" t="s">
        <v>802</v>
      </c>
      <c r="C3763" s="326">
        <v>12</v>
      </c>
      <c r="D3763" s="321"/>
      <c r="E3763" s="187">
        <v>322</v>
      </c>
      <c r="F3763" s="230"/>
      <c r="G3763" s="327"/>
      <c r="H3763" s="200">
        <f>H3764</f>
        <v>2700</v>
      </c>
      <c r="I3763" s="200">
        <f>I3764</f>
        <v>0</v>
      </c>
      <c r="J3763" s="200">
        <f>J3764</f>
        <v>0</v>
      </c>
      <c r="K3763" s="200">
        <f t="shared" si="404"/>
        <v>2700</v>
      </c>
    </row>
    <row r="3764" spans="1:11" ht="15" x14ac:dyDescent="0.2">
      <c r="A3764" s="215" t="s">
        <v>911</v>
      </c>
      <c r="B3764" s="213" t="s">
        <v>802</v>
      </c>
      <c r="C3764" s="214">
        <v>12</v>
      </c>
      <c r="D3764" s="215" t="s">
        <v>25</v>
      </c>
      <c r="E3764" s="188">
        <v>3221</v>
      </c>
      <c r="F3764" s="228" t="s">
        <v>146</v>
      </c>
      <c r="H3764" s="330">
        <v>2700</v>
      </c>
      <c r="I3764" s="330"/>
      <c r="J3764" s="330"/>
      <c r="K3764" s="330">
        <f t="shared" si="404"/>
        <v>2700</v>
      </c>
    </row>
    <row r="3765" spans="1:11" x14ac:dyDescent="0.2">
      <c r="A3765" s="331" t="s">
        <v>911</v>
      </c>
      <c r="B3765" s="329" t="s">
        <v>802</v>
      </c>
      <c r="C3765" s="282">
        <v>12</v>
      </c>
      <c r="D3765" s="329"/>
      <c r="E3765" s="283">
        <v>41</v>
      </c>
      <c r="F3765" s="284"/>
      <c r="G3765" s="284"/>
      <c r="H3765" s="314">
        <f t="shared" ref="H3765:J3766" si="408">H3766</f>
        <v>50000</v>
      </c>
      <c r="I3765" s="314">
        <f t="shared" si="408"/>
        <v>0</v>
      </c>
      <c r="J3765" s="314">
        <f t="shared" si="408"/>
        <v>35000</v>
      </c>
      <c r="K3765" s="314">
        <f t="shared" si="404"/>
        <v>85000</v>
      </c>
    </row>
    <row r="3766" spans="1:11" x14ac:dyDescent="0.2">
      <c r="A3766" s="321" t="s">
        <v>911</v>
      </c>
      <c r="B3766" s="325" t="s">
        <v>802</v>
      </c>
      <c r="C3766" s="326">
        <v>12</v>
      </c>
      <c r="D3766" s="321"/>
      <c r="E3766" s="239">
        <v>412</v>
      </c>
      <c r="F3766" s="240"/>
      <c r="G3766" s="327"/>
      <c r="H3766" s="200">
        <f t="shared" si="408"/>
        <v>50000</v>
      </c>
      <c r="I3766" s="200">
        <f t="shared" si="408"/>
        <v>0</v>
      </c>
      <c r="J3766" s="200">
        <f t="shared" si="408"/>
        <v>35000</v>
      </c>
      <c r="K3766" s="200">
        <f t="shared" si="404"/>
        <v>85000</v>
      </c>
    </row>
    <row r="3767" spans="1:11" ht="15" x14ac:dyDescent="0.2">
      <c r="A3767" s="215" t="s">
        <v>911</v>
      </c>
      <c r="B3767" s="213" t="s">
        <v>802</v>
      </c>
      <c r="C3767" s="214">
        <v>12</v>
      </c>
      <c r="D3767" s="215" t="s">
        <v>25</v>
      </c>
      <c r="E3767" s="219">
        <v>4126</v>
      </c>
      <c r="F3767" s="229" t="s">
        <v>4</v>
      </c>
      <c r="H3767" s="330">
        <v>50000</v>
      </c>
      <c r="I3767" s="330"/>
      <c r="J3767" s="330">
        <v>35000</v>
      </c>
      <c r="K3767" s="330">
        <f t="shared" si="404"/>
        <v>85000</v>
      </c>
    </row>
    <row r="3768" spans="1:11" x14ac:dyDescent="0.2">
      <c r="A3768" s="331" t="s">
        <v>911</v>
      </c>
      <c r="B3768" s="329" t="s">
        <v>802</v>
      </c>
      <c r="C3768" s="282">
        <v>12</v>
      </c>
      <c r="D3768" s="329"/>
      <c r="E3768" s="283">
        <v>42</v>
      </c>
      <c r="F3768" s="284"/>
      <c r="G3768" s="284"/>
      <c r="H3768" s="314">
        <f t="shared" ref="H3768:J3769" si="409">H3769</f>
        <v>1000</v>
      </c>
      <c r="I3768" s="314">
        <f t="shared" si="409"/>
        <v>0</v>
      </c>
      <c r="J3768" s="314">
        <f t="shared" si="409"/>
        <v>0</v>
      </c>
      <c r="K3768" s="314">
        <f t="shared" si="404"/>
        <v>1000</v>
      </c>
    </row>
    <row r="3769" spans="1:11" x14ac:dyDescent="0.2">
      <c r="A3769" s="321" t="s">
        <v>911</v>
      </c>
      <c r="B3769" s="325" t="s">
        <v>802</v>
      </c>
      <c r="C3769" s="326">
        <v>12</v>
      </c>
      <c r="D3769" s="321"/>
      <c r="E3769" s="239">
        <v>422</v>
      </c>
      <c r="F3769" s="240"/>
      <c r="G3769" s="327"/>
      <c r="H3769" s="200">
        <f t="shared" si="409"/>
        <v>1000</v>
      </c>
      <c r="I3769" s="200">
        <f t="shared" si="409"/>
        <v>0</v>
      </c>
      <c r="J3769" s="200">
        <f t="shared" si="409"/>
        <v>0</v>
      </c>
      <c r="K3769" s="200">
        <f t="shared" si="404"/>
        <v>1000</v>
      </c>
    </row>
    <row r="3770" spans="1:11" ht="15" x14ac:dyDescent="0.2">
      <c r="A3770" s="215" t="s">
        <v>911</v>
      </c>
      <c r="B3770" s="213" t="s">
        <v>802</v>
      </c>
      <c r="C3770" s="214">
        <v>12</v>
      </c>
      <c r="D3770" s="215" t="s">
        <v>25</v>
      </c>
      <c r="E3770" s="219">
        <v>4221</v>
      </c>
      <c r="F3770" s="229" t="s">
        <v>129</v>
      </c>
      <c r="H3770" s="330">
        <v>1000</v>
      </c>
      <c r="I3770" s="330"/>
      <c r="J3770" s="330"/>
      <c r="K3770" s="330">
        <f t="shared" si="404"/>
        <v>1000</v>
      </c>
    </row>
    <row r="3771" spans="1:11" x14ac:dyDescent="0.2">
      <c r="A3771" s="331" t="s">
        <v>911</v>
      </c>
      <c r="B3771" s="329" t="s">
        <v>802</v>
      </c>
      <c r="C3771" s="282">
        <v>559</v>
      </c>
      <c r="D3771" s="329"/>
      <c r="E3771" s="283">
        <v>31</v>
      </c>
      <c r="F3771" s="284"/>
      <c r="G3771" s="284"/>
      <c r="H3771" s="314">
        <f>H3772+H3774</f>
        <v>79000</v>
      </c>
      <c r="I3771" s="314">
        <f>I3772+I3774</f>
        <v>0</v>
      </c>
      <c r="J3771" s="314">
        <f>J3772+J3774</f>
        <v>0</v>
      </c>
      <c r="K3771" s="314">
        <f t="shared" si="404"/>
        <v>79000</v>
      </c>
    </row>
    <row r="3772" spans="1:11" x14ac:dyDescent="0.2">
      <c r="A3772" s="321" t="s">
        <v>911</v>
      </c>
      <c r="B3772" s="325" t="s">
        <v>802</v>
      </c>
      <c r="C3772" s="326">
        <v>559</v>
      </c>
      <c r="D3772" s="321"/>
      <c r="E3772" s="187">
        <v>311</v>
      </c>
      <c r="F3772" s="225"/>
      <c r="G3772" s="327"/>
      <c r="H3772" s="200">
        <f>H3773</f>
        <v>66000</v>
      </c>
      <c r="I3772" s="200">
        <f>I3773</f>
        <v>0</v>
      </c>
      <c r="J3772" s="200">
        <f>J3773</f>
        <v>0</v>
      </c>
      <c r="K3772" s="200">
        <f t="shared" si="404"/>
        <v>66000</v>
      </c>
    </row>
    <row r="3773" spans="1:11" ht="15" x14ac:dyDescent="0.2">
      <c r="A3773" s="215" t="s">
        <v>911</v>
      </c>
      <c r="B3773" s="213" t="s">
        <v>802</v>
      </c>
      <c r="C3773" s="161">
        <v>559</v>
      </c>
      <c r="D3773" s="162" t="s">
        <v>25</v>
      </c>
      <c r="E3773" s="163">
        <v>3111</v>
      </c>
      <c r="F3773" s="226" t="s">
        <v>19</v>
      </c>
      <c r="H3773" s="330">
        <v>66000</v>
      </c>
      <c r="I3773" s="330"/>
      <c r="J3773" s="330"/>
      <c r="K3773" s="330">
        <f t="shared" si="404"/>
        <v>66000</v>
      </c>
    </row>
    <row r="3774" spans="1:11" x14ac:dyDescent="0.2">
      <c r="A3774" s="321" t="s">
        <v>911</v>
      </c>
      <c r="B3774" s="325" t="s">
        <v>802</v>
      </c>
      <c r="C3774" s="237">
        <v>559</v>
      </c>
      <c r="D3774" s="253"/>
      <c r="E3774" s="239">
        <v>313</v>
      </c>
      <c r="F3774" s="225"/>
      <c r="G3774" s="327"/>
      <c r="H3774" s="200">
        <f>H3775</f>
        <v>13000</v>
      </c>
      <c r="I3774" s="200">
        <f>I3775</f>
        <v>0</v>
      </c>
      <c r="J3774" s="200">
        <f>J3775</f>
        <v>0</v>
      </c>
      <c r="K3774" s="200">
        <f t="shared" si="404"/>
        <v>13000</v>
      </c>
    </row>
    <row r="3775" spans="1:11" ht="15" x14ac:dyDescent="0.2">
      <c r="A3775" s="215" t="s">
        <v>911</v>
      </c>
      <c r="B3775" s="213" t="s">
        <v>802</v>
      </c>
      <c r="C3775" s="161">
        <v>559</v>
      </c>
      <c r="D3775" s="162" t="s">
        <v>25</v>
      </c>
      <c r="E3775" s="163">
        <v>3132</v>
      </c>
      <c r="F3775" s="226" t="s">
        <v>280</v>
      </c>
      <c r="H3775" s="330">
        <v>13000</v>
      </c>
      <c r="I3775" s="330"/>
      <c r="J3775" s="330"/>
      <c r="K3775" s="330">
        <f t="shared" si="404"/>
        <v>13000</v>
      </c>
    </row>
    <row r="3776" spans="1:11" x14ac:dyDescent="0.2">
      <c r="A3776" s="331" t="s">
        <v>911</v>
      </c>
      <c r="B3776" s="329" t="s">
        <v>802</v>
      </c>
      <c r="C3776" s="282">
        <v>559</v>
      </c>
      <c r="D3776" s="329"/>
      <c r="E3776" s="283">
        <v>32</v>
      </c>
      <c r="F3776" s="284"/>
      <c r="G3776" s="284"/>
      <c r="H3776" s="314">
        <f>H3777+H3779</f>
        <v>16000</v>
      </c>
      <c r="I3776" s="314">
        <f>I3777+I3779</f>
        <v>0</v>
      </c>
      <c r="J3776" s="314">
        <f>J3777+J3779</f>
        <v>0</v>
      </c>
      <c r="K3776" s="314">
        <f t="shared" si="404"/>
        <v>16000</v>
      </c>
    </row>
    <row r="3777" spans="1:11" x14ac:dyDescent="0.2">
      <c r="A3777" s="321" t="s">
        <v>911</v>
      </c>
      <c r="B3777" s="325" t="s">
        <v>802</v>
      </c>
      <c r="C3777" s="214">
        <v>559</v>
      </c>
      <c r="D3777" s="321"/>
      <c r="E3777" s="187">
        <v>321</v>
      </c>
      <c r="F3777" s="230"/>
      <c r="H3777" s="200">
        <f>H3778</f>
        <v>1000</v>
      </c>
      <c r="I3777" s="200">
        <f>I3778</f>
        <v>0</v>
      </c>
      <c r="J3777" s="200">
        <f>J3778</f>
        <v>0</v>
      </c>
      <c r="K3777" s="200">
        <f t="shared" si="404"/>
        <v>1000</v>
      </c>
    </row>
    <row r="3778" spans="1:11" ht="15" x14ac:dyDescent="0.2">
      <c r="A3778" s="215" t="s">
        <v>911</v>
      </c>
      <c r="B3778" s="213" t="s">
        <v>802</v>
      </c>
      <c r="C3778" s="214">
        <v>559</v>
      </c>
      <c r="D3778" s="215" t="s">
        <v>25</v>
      </c>
      <c r="E3778" s="188">
        <v>3211</v>
      </c>
      <c r="F3778" s="228" t="s">
        <v>110</v>
      </c>
      <c r="H3778" s="330">
        <v>1000</v>
      </c>
      <c r="I3778" s="330"/>
      <c r="J3778" s="330"/>
      <c r="K3778" s="330">
        <f t="shared" si="404"/>
        <v>1000</v>
      </c>
    </row>
    <row r="3779" spans="1:11" x14ac:dyDescent="0.2">
      <c r="A3779" s="321" t="s">
        <v>911</v>
      </c>
      <c r="B3779" s="325" t="s">
        <v>802</v>
      </c>
      <c r="C3779" s="326">
        <v>559</v>
      </c>
      <c r="D3779" s="321"/>
      <c r="E3779" s="187">
        <v>322</v>
      </c>
      <c r="F3779" s="230"/>
      <c r="G3779" s="327"/>
      <c r="H3779" s="200">
        <f>H3780</f>
        <v>15000</v>
      </c>
      <c r="I3779" s="200">
        <f>I3780</f>
        <v>0</v>
      </c>
      <c r="J3779" s="200">
        <f>J3780</f>
        <v>0</v>
      </c>
      <c r="K3779" s="200">
        <f t="shared" si="404"/>
        <v>15000</v>
      </c>
    </row>
    <row r="3780" spans="1:11" ht="15" x14ac:dyDescent="0.2">
      <c r="A3780" s="215" t="s">
        <v>911</v>
      </c>
      <c r="B3780" s="213" t="s">
        <v>802</v>
      </c>
      <c r="C3780" s="214">
        <v>559</v>
      </c>
      <c r="D3780" s="215" t="s">
        <v>25</v>
      </c>
      <c r="E3780" s="188">
        <v>3221</v>
      </c>
      <c r="F3780" s="228" t="s">
        <v>146</v>
      </c>
      <c r="H3780" s="330">
        <v>15000</v>
      </c>
      <c r="I3780" s="330"/>
      <c r="J3780" s="330"/>
      <c r="K3780" s="330">
        <f t="shared" si="404"/>
        <v>15000</v>
      </c>
    </row>
    <row r="3781" spans="1:11" x14ac:dyDescent="0.2">
      <c r="A3781" s="331" t="s">
        <v>911</v>
      </c>
      <c r="B3781" s="329" t="s">
        <v>802</v>
      </c>
      <c r="C3781" s="282">
        <v>559</v>
      </c>
      <c r="D3781" s="329"/>
      <c r="E3781" s="283">
        <v>41</v>
      </c>
      <c r="F3781" s="284"/>
      <c r="G3781" s="284"/>
      <c r="H3781" s="314">
        <f t="shared" ref="H3781:J3782" si="410">H3782</f>
        <v>279000</v>
      </c>
      <c r="I3781" s="314">
        <f t="shared" si="410"/>
        <v>0</v>
      </c>
      <c r="J3781" s="314">
        <f t="shared" si="410"/>
        <v>190000</v>
      </c>
      <c r="K3781" s="314">
        <f t="shared" si="404"/>
        <v>469000</v>
      </c>
    </row>
    <row r="3782" spans="1:11" x14ac:dyDescent="0.2">
      <c r="A3782" s="321" t="s">
        <v>911</v>
      </c>
      <c r="B3782" s="325" t="s">
        <v>802</v>
      </c>
      <c r="C3782" s="326">
        <v>559</v>
      </c>
      <c r="D3782" s="321"/>
      <c r="E3782" s="239">
        <v>412</v>
      </c>
      <c r="F3782" s="240"/>
      <c r="G3782" s="327"/>
      <c r="H3782" s="200">
        <f t="shared" si="410"/>
        <v>279000</v>
      </c>
      <c r="I3782" s="200">
        <f t="shared" si="410"/>
        <v>0</v>
      </c>
      <c r="J3782" s="200">
        <f t="shared" si="410"/>
        <v>190000</v>
      </c>
      <c r="K3782" s="200">
        <f t="shared" si="404"/>
        <v>469000</v>
      </c>
    </row>
    <row r="3783" spans="1:11" ht="15" x14ac:dyDescent="0.2">
      <c r="A3783" s="215" t="s">
        <v>911</v>
      </c>
      <c r="B3783" s="213" t="s">
        <v>802</v>
      </c>
      <c r="C3783" s="214">
        <v>559</v>
      </c>
      <c r="D3783" s="215" t="s">
        <v>25</v>
      </c>
      <c r="E3783" s="219">
        <v>4126</v>
      </c>
      <c r="F3783" s="229" t="s">
        <v>4</v>
      </c>
      <c r="H3783" s="330">
        <v>279000</v>
      </c>
      <c r="I3783" s="330"/>
      <c r="J3783" s="330">
        <v>190000</v>
      </c>
      <c r="K3783" s="330">
        <f t="shared" si="404"/>
        <v>469000</v>
      </c>
    </row>
    <row r="3784" spans="1:11" x14ac:dyDescent="0.2">
      <c r="A3784" s="331" t="s">
        <v>911</v>
      </c>
      <c r="B3784" s="329" t="s">
        <v>802</v>
      </c>
      <c r="C3784" s="282">
        <v>559</v>
      </c>
      <c r="D3784" s="329"/>
      <c r="E3784" s="283">
        <v>42</v>
      </c>
      <c r="F3784" s="284"/>
      <c r="G3784" s="284"/>
      <c r="H3784" s="314">
        <f t="shared" ref="H3784:J3785" si="411">H3785</f>
        <v>4000</v>
      </c>
      <c r="I3784" s="314">
        <f t="shared" si="411"/>
        <v>0</v>
      </c>
      <c r="J3784" s="314">
        <f t="shared" si="411"/>
        <v>0</v>
      </c>
      <c r="K3784" s="314">
        <f t="shared" si="404"/>
        <v>4000</v>
      </c>
    </row>
    <row r="3785" spans="1:11" x14ac:dyDescent="0.2">
      <c r="A3785" s="321" t="s">
        <v>911</v>
      </c>
      <c r="B3785" s="325" t="s">
        <v>802</v>
      </c>
      <c r="C3785" s="326">
        <v>559</v>
      </c>
      <c r="D3785" s="321"/>
      <c r="E3785" s="239">
        <v>422</v>
      </c>
      <c r="F3785" s="240"/>
      <c r="G3785" s="327"/>
      <c r="H3785" s="200">
        <f t="shared" si="411"/>
        <v>4000</v>
      </c>
      <c r="I3785" s="200">
        <f t="shared" si="411"/>
        <v>0</v>
      </c>
      <c r="J3785" s="200">
        <f t="shared" si="411"/>
        <v>0</v>
      </c>
      <c r="K3785" s="200">
        <f t="shared" si="404"/>
        <v>4000</v>
      </c>
    </row>
    <row r="3786" spans="1:11" ht="15" x14ac:dyDescent="0.2">
      <c r="A3786" s="215" t="s">
        <v>911</v>
      </c>
      <c r="B3786" s="213" t="s">
        <v>802</v>
      </c>
      <c r="C3786" s="214">
        <v>559</v>
      </c>
      <c r="D3786" s="215" t="s">
        <v>25</v>
      </c>
      <c r="E3786" s="219">
        <v>4221</v>
      </c>
      <c r="F3786" s="229" t="s">
        <v>129</v>
      </c>
      <c r="H3786" s="330">
        <v>4000</v>
      </c>
      <c r="I3786" s="330"/>
      <c r="J3786" s="330"/>
      <c r="K3786" s="330">
        <f t="shared" si="404"/>
        <v>4000</v>
      </c>
    </row>
    <row r="3787" spans="1:11" x14ac:dyDescent="0.2">
      <c r="A3787" s="362" t="s">
        <v>914</v>
      </c>
      <c r="B3787" s="415" t="s">
        <v>749</v>
      </c>
      <c r="C3787" s="415"/>
      <c r="D3787" s="415"/>
      <c r="E3787" s="415"/>
      <c r="F3787" s="233" t="s">
        <v>738</v>
      </c>
      <c r="G3787" s="180"/>
      <c r="H3787" s="151">
        <f>H3788+H3863+H3878+H3913+H3965</f>
        <v>42638700</v>
      </c>
      <c r="I3787" s="151">
        <f>I3788+I3863+I3878+I3913+I3965</f>
        <v>106000</v>
      </c>
      <c r="J3787" s="151">
        <f>J3788+J3863+J3878+J3913+J3965</f>
        <v>106000</v>
      </c>
      <c r="K3787" s="151">
        <f t="shared" ref="K3787:K3850" si="412">H3787-I3787+J3787</f>
        <v>42638700</v>
      </c>
    </row>
    <row r="3788" spans="1:11" ht="33.75" x14ac:dyDescent="0.2">
      <c r="A3788" s="354" t="s">
        <v>914</v>
      </c>
      <c r="B3788" s="293" t="s">
        <v>793</v>
      </c>
      <c r="C3788" s="293"/>
      <c r="D3788" s="293"/>
      <c r="E3788" s="294"/>
      <c r="F3788" s="296" t="s">
        <v>757</v>
      </c>
      <c r="G3788" s="297" t="s">
        <v>685</v>
      </c>
      <c r="H3788" s="298">
        <f>H3789+H3797+H3800+H3803+H3811+H3842+H3847+H3850+H3853+H3860</f>
        <v>4541000</v>
      </c>
      <c r="I3788" s="298">
        <f t="shared" ref="I3788:J3788" si="413">I3789+I3797+I3800+I3803+I3811+I3842+I3847+I3850+I3853+I3860</f>
        <v>4000</v>
      </c>
      <c r="J3788" s="298">
        <f t="shared" si="413"/>
        <v>4000</v>
      </c>
      <c r="K3788" s="298">
        <f t="shared" si="412"/>
        <v>4541000</v>
      </c>
    </row>
    <row r="3789" spans="1:11" x14ac:dyDescent="0.2">
      <c r="A3789" s="331" t="s">
        <v>914</v>
      </c>
      <c r="B3789" s="329" t="s">
        <v>793</v>
      </c>
      <c r="C3789" s="282">
        <v>11</v>
      </c>
      <c r="D3789" s="329"/>
      <c r="E3789" s="283">
        <v>31</v>
      </c>
      <c r="F3789" s="284"/>
      <c r="G3789" s="284"/>
      <c r="H3789" s="314">
        <f>H3790+H3793+H3795</f>
        <v>7000</v>
      </c>
      <c r="I3789" s="314">
        <f>I3790+I3793+I3795</f>
        <v>0</v>
      </c>
      <c r="J3789" s="314">
        <f>J3790+J3793+J3795</f>
        <v>0</v>
      </c>
      <c r="K3789" s="314">
        <f t="shared" si="412"/>
        <v>7000</v>
      </c>
    </row>
    <row r="3790" spans="1:11" x14ac:dyDescent="0.2">
      <c r="A3790" s="321" t="s">
        <v>914</v>
      </c>
      <c r="B3790" s="325" t="s">
        <v>793</v>
      </c>
      <c r="C3790" s="326">
        <v>11</v>
      </c>
      <c r="D3790" s="321"/>
      <c r="E3790" s="187">
        <v>311</v>
      </c>
      <c r="F3790" s="230"/>
      <c r="G3790" s="327"/>
      <c r="H3790" s="200">
        <f>H3791+H3792</f>
        <v>3000</v>
      </c>
      <c r="I3790" s="200">
        <f>I3791+I3792</f>
        <v>0</v>
      </c>
      <c r="J3790" s="200">
        <f>J3791+J3792</f>
        <v>0</v>
      </c>
      <c r="K3790" s="200">
        <f t="shared" si="412"/>
        <v>3000</v>
      </c>
    </row>
    <row r="3791" spans="1:11" ht="15" x14ac:dyDescent="0.2">
      <c r="A3791" s="215" t="s">
        <v>914</v>
      </c>
      <c r="B3791" s="213" t="s">
        <v>793</v>
      </c>
      <c r="C3791" s="214">
        <v>11</v>
      </c>
      <c r="D3791" s="215" t="s">
        <v>25</v>
      </c>
      <c r="E3791" s="188">
        <v>3111</v>
      </c>
      <c r="F3791" s="228" t="s">
        <v>19</v>
      </c>
      <c r="H3791" s="330">
        <v>2000</v>
      </c>
      <c r="I3791" s="330"/>
      <c r="J3791" s="330"/>
      <c r="K3791" s="330">
        <f t="shared" si="412"/>
        <v>2000</v>
      </c>
    </row>
    <row r="3792" spans="1:11" ht="15" x14ac:dyDescent="0.2">
      <c r="A3792" s="215" t="s">
        <v>914</v>
      </c>
      <c r="B3792" s="213" t="s">
        <v>793</v>
      </c>
      <c r="C3792" s="214">
        <v>11</v>
      </c>
      <c r="D3792" s="215" t="s">
        <v>25</v>
      </c>
      <c r="E3792" s="188">
        <v>3113</v>
      </c>
      <c r="F3792" s="228" t="s">
        <v>20</v>
      </c>
      <c r="H3792" s="330">
        <v>1000</v>
      </c>
      <c r="I3792" s="330"/>
      <c r="J3792" s="330"/>
      <c r="K3792" s="330">
        <f t="shared" si="412"/>
        <v>1000</v>
      </c>
    </row>
    <row r="3793" spans="1:11" x14ac:dyDescent="0.2">
      <c r="A3793" s="321" t="s">
        <v>914</v>
      </c>
      <c r="B3793" s="325" t="s">
        <v>793</v>
      </c>
      <c r="C3793" s="326">
        <v>11</v>
      </c>
      <c r="D3793" s="321"/>
      <c r="E3793" s="187">
        <v>312</v>
      </c>
      <c r="F3793" s="230"/>
      <c r="G3793" s="327"/>
      <c r="H3793" s="200">
        <f>H3794</f>
        <v>2000</v>
      </c>
      <c r="I3793" s="200">
        <f>I3794</f>
        <v>0</v>
      </c>
      <c r="J3793" s="200">
        <f>J3794</f>
        <v>0</v>
      </c>
      <c r="K3793" s="200">
        <f t="shared" si="412"/>
        <v>2000</v>
      </c>
    </row>
    <row r="3794" spans="1:11" ht="15" x14ac:dyDescent="0.2">
      <c r="A3794" s="215" t="s">
        <v>914</v>
      </c>
      <c r="B3794" s="213" t="s">
        <v>793</v>
      </c>
      <c r="C3794" s="214">
        <v>11</v>
      </c>
      <c r="D3794" s="215" t="s">
        <v>25</v>
      </c>
      <c r="E3794" s="188">
        <v>3121</v>
      </c>
      <c r="F3794" s="228" t="s">
        <v>138</v>
      </c>
      <c r="H3794" s="330">
        <v>2000</v>
      </c>
      <c r="I3794" s="330"/>
      <c r="J3794" s="330"/>
      <c r="K3794" s="330">
        <f t="shared" si="412"/>
        <v>2000</v>
      </c>
    </row>
    <row r="3795" spans="1:11" x14ac:dyDescent="0.2">
      <c r="A3795" s="321" t="s">
        <v>914</v>
      </c>
      <c r="B3795" s="325" t="s">
        <v>793</v>
      </c>
      <c r="C3795" s="237">
        <v>11</v>
      </c>
      <c r="D3795" s="238"/>
      <c r="E3795" s="203">
        <v>313</v>
      </c>
      <c r="F3795" s="231"/>
      <c r="G3795" s="327"/>
      <c r="H3795" s="200">
        <f>H3796</f>
        <v>2000</v>
      </c>
      <c r="I3795" s="200">
        <f>I3796</f>
        <v>0</v>
      </c>
      <c r="J3795" s="200">
        <f>J3796</f>
        <v>0</v>
      </c>
      <c r="K3795" s="200">
        <f t="shared" si="412"/>
        <v>2000</v>
      </c>
    </row>
    <row r="3796" spans="1:11" ht="15" x14ac:dyDescent="0.2">
      <c r="A3796" s="215" t="s">
        <v>914</v>
      </c>
      <c r="B3796" s="213" t="s">
        <v>793</v>
      </c>
      <c r="C3796" s="214">
        <v>11</v>
      </c>
      <c r="D3796" s="215" t="s">
        <v>25</v>
      </c>
      <c r="E3796" s="188">
        <v>3132</v>
      </c>
      <c r="F3796" s="228" t="s">
        <v>280</v>
      </c>
      <c r="H3796" s="330">
        <v>2000</v>
      </c>
      <c r="I3796" s="330"/>
      <c r="J3796" s="330"/>
      <c r="K3796" s="330">
        <f t="shared" si="412"/>
        <v>2000</v>
      </c>
    </row>
    <row r="3797" spans="1:11" x14ac:dyDescent="0.2">
      <c r="A3797" s="331" t="s">
        <v>914</v>
      </c>
      <c r="B3797" s="329" t="s">
        <v>793</v>
      </c>
      <c r="C3797" s="282">
        <v>11</v>
      </c>
      <c r="D3797" s="329"/>
      <c r="E3797" s="283">
        <v>45</v>
      </c>
      <c r="F3797" s="284"/>
      <c r="G3797" s="284"/>
      <c r="H3797" s="314">
        <f t="shared" ref="H3797:J3798" si="414">H3798</f>
        <v>100000</v>
      </c>
      <c r="I3797" s="314">
        <f t="shared" si="414"/>
        <v>0</v>
      </c>
      <c r="J3797" s="314">
        <f t="shared" si="414"/>
        <v>0</v>
      </c>
      <c r="K3797" s="314">
        <f t="shared" si="412"/>
        <v>100000</v>
      </c>
    </row>
    <row r="3798" spans="1:11" x14ac:dyDescent="0.2">
      <c r="A3798" s="321" t="s">
        <v>914</v>
      </c>
      <c r="B3798" s="325" t="s">
        <v>793</v>
      </c>
      <c r="C3798" s="326">
        <v>11</v>
      </c>
      <c r="D3798" s="321"/>
      <c r="E3798" s="187">
        <v>451</v>
      </c>
      <c r="F3798" s="230"/>
      <c r="G3798" s="327"/>
      <c r="H3798" s="200">
        <f t="shared" si="414"/>
        <v>100000</v>
      </c>
      <c r="I3798" s="200">
        <f t="shared" si="414"/>
        <v>0</v>
      </c>
      <c r="J3798" s="200">
        <f t="shared" si="414"/>
        <v>0</v>
      </c>
      <c r="K3798" s="200">
        <f t="shared" si="412"/>
        <v>100000</v>
      </c>
    </row>
    <row r="3799" spans="1:11" ht="15" x14ac:dyDescent="0.2">
      <c r="A3799" s="215" t="s">
        <v>914</v>
      </c>
      <c r="B3799" s="213" t="s">
        <v>793</v>
      </c>
      <c r="C3799" s="214">
        <v>11</v>
      </c>
      <c r="D3799" s="215" t="s">
        <v>25</v>
      </c>
      <c r="E3799" s="188">
        <v>4511</v>
      </c>
      <c r="F3799" s="228" t="s">
        <v>136</v>
      </c>
      <c r="H3799" s="330">
        <v>100000</v>
      </c>
      <c r="I3799" s="330"/>
      <c r="J3799" s="330"/>
      <c r="K3799" s="330">
        <f t="shared" si="412"/>
        <v>100000</v>
      </c>
    </row>
    <row r="3800" spans="1:11" x14ac:dyDescent="0.2">
      <c r="A3800" s="331" t="s">
        <v>914</v>
      </c>
      <c r="B3800" s="329" t="s">
        <v>793</v>
      </c>
      <c r="C3800" s="282">
        <v>31</v>
      </c>
      <c r="D3800" s="329"/>
      <c r="E3800" s="283">
        <v>31</v>
      </c>
      <c r="F3800" s="284"/>
      <c r="G3800" s="284"/>
      <c r="H3800" s="314">
        <f t="shared" ref="H3800:J3801" si="415">H3801</f>
        <v>10000</v>
      </c>
      <c r="I3800" s="314">
        <f t="shared" si="415"/>
        <v>0</v>
      </c>
      <c r="J3800" s="314">
        <f t="shared" si="415"/>
        <v>0</v>
      </c>
      <c r="K3800" s="314">
        <f t="shared" si="412"/>
        <v>10000</v>
      </c>
    </row>
    <row r="3801" spans="1:11" x14ac:dyDescent="0.2">
      <c r="A3801" s="321" t="s">
        <v>914</v>
      </c>
      <c r="B3801" s="325" t="s">
        <v>793</v>
      </c>
      <c r="C3801" s="326">
        <v>31</v>
      </c>
      <c r="D3801" s="321"/>
      <c r="E3801" s="187">
        <v>312</v>
      </c>
      <c r="F3801" s="230"/>
      <c r="G3801" s="327"/>
      <c r="H3801" s="200">
        <f t="shared" si="415"/>
        <v>10000</v>
      </c>
      <c r="I3801" s="200">
        <f t="shared" si="415"/>
        <v>0</v>
      </c>
      <c r="J3801" s="200">
        <f t="shared" si="415"/>
        <v>0</v>
      </c>
      <c r="K3801" s="200">
        <f t="shared" si="412"/>
        <v>10000</v>
      </c>
    </row>
    <row r="3802" spans="1:11" ht="15" x14ac:dyDescent="0.2">
      <c r="A3802" s="215" t="s">
        <v>914</v>
      </c>
      <c r="B3802" s="213" t="s">
        <v>793</v>
      </c>
      <c r="C3802" s="214">
        <v>31</v>
      </c>
      <c r="D3802" s="215" t="s">
        <v>25</v>
      </c>
      <c r="E3802" s="188">
        <v>3121</v>
      </c>
      <c r="F3802" s="228" t="s">
        <v>138</v>
      </c>
      <c r="H3802" s="330">
        <v>10000</v>
      </c>
      <c r="I3802" s="330"/>
      <c r="J3802" s="330"/>
      <c r="K3802" s="330">
        <f t="shared" si="412"/>
        <v>10000</v>
      </c>
    </row>
    <row r="3803" spans="1:11" x14ac:dyDescent="0.2">
      <c r="A3803" s="331" t="s">
        <v>914</v>
      </c>
      <c r="B3803" s="329" t="s">
        <v>793</v>
      </c>
      <c r="C3803" s="282">
        <v>43</v>
      </c>
      <c r="D3803" s="329"/>
      <c r="E3803" s="283">
        <v>31</v>
      </c>
      <c r="F3803" s="284"/>
      <c r="G3803" s="284"/>
      <c r="H3803" s="314">
        <f>H3804+H3807+H3809</f>
        <v>2395000</v>
      </c>
      <c r="I3803" s="314">
        <f>I3804+I3807+I3809</f>
        <v>0</v>
      </c>
      <c r="J3803" s="314">
        <f>J3804+J3807+J3809</f>
        <v>0</v>
      </c>
      <c r="K3803" s="314">
        <f t="shared" si="412"/>
        <v>2395000</v>
      </c>
    </row>
    <row r="3804" spans="1:11" x14ac:dyDescent="0.2">
      <c r="A3804" s="321" t="s">
        <v>914</v>
      </c>
      <c r="B3804" s="325" t="s">
        <v>793</v>
      </c>
      <c r="C3804" s="326">
        <v>43</v>
      </c>
      <c r="D3804" s="321"/>
      <c r="E3804" s="187">
        <v>311</v>
      </c>
      <c r="F3804" s="230"/>
      <c r="G3804" s="327"/>
      <c r="H3804" s="200">
        <f>H3805+H3806</f>
        <v>1865000</v>
      </c>
      <c r="I3804" s="200">
        <f>I3805+I3806</f>
        <v>0</v>
      </c>
      <c r="J3804" s="200">
        <f>J3805+J3806</f>
        <v>0</v>
      </c>
      <c r="K3804" s="200">
        <f t="shared" si="412"/>
        <v>1865000</v>
      </c>
    </row>
    <row r="3805" spans="1:11" ht="15" x14ac:dyDescent="0.2">
      <c r="A3805" s="215" t="s">
        <v>914</v>
      </c>
      <c r="B3805" s="213" t="s">
        <v>793</v>
      </c>
      <c r="C3805" s="214">
        <v>43</v>
      </c>
      <c r="D3805" s="215" t="s">
        <v>25</v>
      </c>
      <c r="E3805" s="188">
        <v>3111</v>
      </c>
      <c r="F3805" s="228" t="s">
        <v>19</v>
      </c>
      <c r="H3805" s="330">
        <v>1840000</v>
      </c>
      <c r="I3805" s="330"/>
      <c r="J3805" s="330"/>
      <c r="K3805" s="330">
        <f t="shared" si="412"/>
        <v>1840000</v>
      </c>
    </row>
    <row r="3806" spans="1:11" ht="15" x14ac:dyDescent="0.2">
      <c r="A3806" s="215" t="s">
        <v>914</v>
      </c>
      <c r="B3806" s="213" t="s">
        <v>793</v>
      </c>
      <c r="C3806" s="214">
        <v>43</v>
      </c>
      <c r="D3806" s="215" t="s">
        <v>25</v>
      </c>
      <c r="E3806" s="188">
        <v>3113</v>
      </c>
      <c r="F3806" s="228" t="s">
        <v>20</v>
      </c>
      <c r="H3806" s="330">
        <v>25000</v>
      </c>
      <c r="I3806" s="330"/>
      <c r="J3806" s="330"/>
      <c r="K3806" s="330">
        <f t="shared" si="412"/>
        <v>25000</v>
      </c>
    </row>
    <row r="3807" spans="1:11" x14ac:dyDescent="0.2">
      <c r="A3807" s="321" t="s">
        <v>914</v>
      </c>
      <c r="B3807" s="325" t="s">
        <v>793</v>
      </c>
      <c r="C3807" s="326">
        <v>43</v>
      </c>
      <c r="D3807" s="321"/>
      <c r="E3807" s="187">
        <v>312</v>
      </c>
      <c r="F3807" s="230"/>
      <c r="G3807" s="327"/>
      <c r="H3807" s="200">
        <f>H3808</f>
        <v>200000</v>
      </c>
      <c r="I3807" s="200">
        <f>I3808</f>
        <v>0</v>
      </c>
      <c r="J3807" s="200">
        <f>J3808</f>
        <v>0</v>
      </c>
      <c r="K3807" s="200">
        <f t="shared" si="412"/>
        <v>200000</v>
      </c>
    </row>
    <row r="3808" spans="1:11" ht="15" x14ac:dyDescent="0.2">
      <c r="A3808" s="215" t="s">
        <v>914</v>
      </c>
      <c r="B3808" s="213" t="s">
        <v>793</v>
      </c>
      <c r="C3808" s="214">
        <v>43</v>
      </c>
      <c r="D3808" s="215" t="s">
        <v>25</v>
      </c>
      <c r="E3808" s="188">
        <v>3121</v>
      </c>
      <c r="F3808" s="228" t="s">
        <v>138</v>
      </c>
      <c r="H3808" s="330">
        <v>200000</v>
      </c>
      <c r="I3808" s="330"/>
      <c r="J3808" s="330"/>
      <c r="K3808" s="330">
        <f t="shared" si="412"/>
        <v>200000</v>
      </c>
    </row>
    <row r="3809" spans="1:11" x14ac:dyDescent="0.2">
      <c r="A3809" s="321" t="s">
        <v>914</v>
      </c>
      <c r="B3809" s="325" t="s">
        <v>793</v>
      </c>
      <c r="C3809" s="237">
        <v>43</v>
      </c>
      <c r="D3809" s="238"/>
      <c r="E3809" s="203">
        <v>313</v>
      </c>
      <c r="F3809" s="231"/>
      <c r="G3809" s="327"/>
      <c r="H3809" s="200">
        <f>H3810</f>
        <v>330000</v>
      </c>
      <c r="I3809" s="200">
        <f>I3810</f>
        <v>0</v>
      </c>
      <c r="J3809" s="200">
        <f>J3810</f>
        <v>0</v>
      </c>
      <c r="K3809" s="200">
        <f t="shared" si="412"/>
        <v>330000</v>
      </c>
    </row>
    <row r="3810" spans="1:11" ht="15" x14ac:dyDescent="0.2">
      <c r="A3810" s="215" t="s">
        <v>914</v>
      </c>
      <c r="B3810" s="213" t="s">
        <v>793</v>
      </c>
      <c r="C3810" s="214">
        <v>43</v>
      </c>
      <c r="D3810" s="215" t="s">
        <v>25</v>
      </c>
      <c r="E3810" s="188">
        <v>3132</v>
      </c>
      <c r="F3810" s="228" t="s">
        <v>280</v>
      </c>
      <c r="H3810" s="330">
        <v>330000</v>
      </c>
      <c r="I3810" s="330"/>
      <c r="J3810" s="330"/>
      <c r="K3810" s="330">
        <f t="shared" si="412"/>
        <v>330000</v>
      </c>
    </row>
    <row r="3811" spans="1:11" x14ac:dyDescent="0.2">
      <c r="A3811" s="331" t="s">
        <v>914</v>
      </c>
      <c r="B3811" s="329" t="s">
        <v>793</v>
      </c>
      <c r="C3811" s="282">
        <v>43</v>
      </c>
      <c r="D3811" s="329"/>
      <c r="E3811" s="283">
        <v>32</v>
      </c>
      <c r="F3811" s="284"/>
      <c r="G3811" s="284"/>
      <c r="H3811" s="314">
        <f>H3812+H3817+H3824+H3834</f>
        <v>1815000</v>
      </c>
      <c r="I3811" s="314">
        <f>I3812+I3817+I3824+I3834</f>
        <v>4000</v>
      </c>
      <c r="J3811" s="314">
        <f>J3812+J3817+J3824+J3834</f>
        <v>4000</v>
      </c>
      <c r="K3811" s="314">
        <f t="shared" si="412"/>
        <v>1815000</v>
      </c>
    </row>
    <row r="3812" spans="1:11" x14ac:dyDescent="0.2">
      <c r="A3812" s="321" t="s">
        <v>914</v>
      </c>
      <c r="B3812" s="325" t="s">
        <v>793</v>
      </c>
      <c r="C3812" s="326">
        <v>43</v>
      </c>
      <c r="D3812" s="321"/>
      <c r="E3812" s="187">
        <v>321</v>
      </c>
      <c r="F3812" s="230"/>
      <c r="G3812" s="327"/>
      <c r="H3812" s="200">
        <f>H3813+H3814+H3815+H3816</f>
        <v>157000</v>
      </c>
      <c r="I3812" s="200">
        <f>I3813+I3814+I3815+I3816</f>
        <v>0</v>
      </c>
      <c r="J3812" s="200">
        <f>J3813+J3814+J3815+J3816</f>
        <v>0</v>
      </c>
      <c r="K3812" s="200">
        <f t="shared" si="412"/>
        <v>157000</v>
      </c>
    </row>
    <row r="3813" spans="1:11" ht="15" x14ac:dyDescent="0.2">
      <c r="A3813" s="215" t="s">
        <v>914</v>
      </c>
      <c r="B3813" s="213" t="s">
        <v>793</v>
      </c>
      <c r="C3813" s="214">
        <v>43</v>
      </c>
      <c r="D3813" s="215" t="s">
        <v>25</v>
      </c>
      <c r="E3813" s="188">
        <v>3211</v>
      </c>
      <c r="F3813" s="228" t="s">
        <v>110</v>
      </c>
      <c r="H3813" s="330">
        <v>60000</v>
      </c>
      <c r="I3813" s="330"/>
      <c r="J3813" s="330"/>
      <c r="K3813" s="330">
        <f t="shared" si="412"/>
        <v>60000</v>
      </c>
    </row>
    <row r="3814" spans="1:11" ht="30" x14ac:dyDescent="0.2">
      <c r="A3814" s="215" t="s">
        <v>914</v>
      </c>
      <c r="B3814" s="213" t="s">
        <v>793</v>
      </c>
      <c r="C3814" s="214">
        <v>43</v>
      </c>
      <c r="D3814" s="215" t="s">
        <v>25</v>
      </c>
      <c r="E3814" s="188">
        <v>3212</v>
      </c>
      <c r="F3814" s="228" t="s">
        <v>111</v>
      </c>
      <c r="H3814" s="330">
        <v>70000</v>
      </c>
      <c r="I3814" s="330"/>
      <c r="J3814" s="330"/>
      <c r="K3814" s="330">
        <f t="shared" si="412"/>
        <v>70000</v>
      </c>
    </row>
    <row r="3815" spans="1:11" ht="15" x14ac:dyDescent="0.2">
      <c r="A3815" s="215" t="s">
        <v>914</v>
      </c>
      <c r="B3815" s="213" t="s">
        <v>793</v>
      </c>
      <c r="C3815" s="214">
        <v>43</v>
      </c>
      <c r="D3815" s="215" t="s">
        <v>25</v>
      </c>
      <c r="E3815" s="188">
        <v>3213</v>
      </c>
      <c r="F3815" s="228" t="s">
        <v>112</v>
      </c>
      <c r="H3815" s="330">
        <v>20000</v>
      </c>
      <c r="I3815" s="330"/>
      <c r="J3815" s="330"/>
      <c r="K3815" s="330">
        <f t="shared" si="412"/>
        <v>20000</v>
      </c>
    </row>
    <row r="3816" spans="1:11" ht="15" x14ac:dyDescent="0.2">
      <c r="A3816" s="215" t="s">
        <v>914</v>
      </c>
      <c r="B3816" s="213" t="s">
        <v>793</v>
      </c>
      <c r="C3816" s="214">
        <v>43</v>
      </c>
      <c r="D3816" s="215" t="s">
        <v>25</v>
      </c>
      <c r="E3816" s="188">
        <v>3214</v>
      </c>
      <c r="F3816" s="228" t="s">
        <v>234</v>
      </c>
      <c r="H3816" s="330">
        <v>7000</v>
      </c>
      <c r="I3816" s="330"/>
      <c r="J3816" s="330"/>
      <c r="K3816" s="330">
        <f t="shared" si="412"/>
        <v>7000</v>
      </c>
    </row>
    <row r="3817" spans="1:11" x14ac:dyDescent="0.2">
      <c r="A3817" s="321" t="s">
        <v>914</v>
      </c>
      <c r="B3817" s="325" t="s">
        <v>793</v>
      </c>
      <c r="C3817" s="326">
        <v>43</v>
      </c>
      <c r="D3817" s="321"/>
      <c r="E3817" s="187">
        <v>322</v>
      </c>
      <c r="F3817" s="230"/>
      <c r="G3817" s="327"/>
      <c r="H3817" s="200">
        <f>H3818+H3819+H3820+H3821+H3822+H3823</f>
        <v>248000</v>
      </c>
      <c r="I3817" s="200">
        <f>I3818+I3819+I3820+I3821+I3822+I3823</f>
        <v>0</v>
      </c>
      <c r="J3817" s="200">
        <f>J3818+J3819+J3820+J3821+J3822+J3823</f>
        <v>0</v>
      </c>
      <c r="K3817" s="200">
        <f t="shared" si="412"/>
        <v>248000</v>
      </c>
    </row>
    <row r="3818" spans="1:11" ht="15" x14ac:dyDescent="0.2">
      <c r="A3818" s="215" t="s">
        <v>914</v>
      </c>
      <c r="B3818" s="213" t="s">
        <v>793</v>
      </c>
      <c r="C3818" s="214">
        <v>43</v>
      </c>
      <c r="D3818" s="215" t="s">
        <v>25</v>
      </c>
      <c r="E3818" s="188">
        <v>3221</v>
      </c>
      <c r="F3818" s="228" t="s">
        <v>146</v>
      </c>
      <c r="H3818" s="330">
        <v>50000</v>
      </c>
      <c r="I3818" s="330"/>
      <c r="J3818" s="330"/>
      <c r="K3818" s="330">
        <f t="shared" si="412"/>
        <v>50000</v>
      </c>
    </row>
    <row r="3819" spans="1:11" ht="15" x14ac:dyDescent="0.2">
      <c r="A3819" s="215" t="s">
        <v>914</v>
      </c>
      <c r="B3819" s="213" t="s">
        <v>793</v>
      </c>
      <c r="C3819" s="214">
        <v>43</v>
      </c>
      <c r="D3819" s="215" t="s">
        <v>25</v>
      </c>
      <c r="E3819" s="188">
        <v>3222</v>
      </c>
      <c r="F3819" s="228" t="s">
        <v>114</v>
      </c>
      <c r="H3819" s="330">
        <v>1000</v>
      </c>
      <c r="I3819" s="330"/>
      <c r="J3819" s="330"/>
      <c r="K3819" s="330">
        <f t="shared" si="412"/>
        <v>1000</v>
      </c>
    </row>
    <row r="3820" spans="1:11" ht="15" x14ac:dyDescent="0.2">
      <c r="A3820" s="215" t="s">
        <v>914</v>
      </c>
      <c r="B3820" s="213" t="s">
        <v>793</v>
      </c>
      <c r="C3820" s="214">
        <v>43</v>
      </c>
      <c r="D3820" s="215" t="s">
        <v>25</v>
      </c>
      <c r="E3820" s="188">
        <v>3223</v>
      </c>
      <c r="F3820" s="228" t="s">
        <v>115</v>
      </c>
      <c r="H3820" s="330">
        <v>120000</v>
      </c>
      <c r="I3820" s="330"/>
      <c r="J3820" s="330"/>
      <c r="K3820" s="330">
        <f t="shared" si="412"/>
        <v>120000</v>
      </c>
    </row>
    <row r="3821" spans="1:11" ht="30" x14ac:dyDescent="0.2">
      <c r="A3821" s="215" t="s">
        <v>914</v>
      </c>
      <c r="B3821" s="213" t="s">
        <v>793</v>
      </c>
      <c r="C3821" s="214">
        <v>43</v>
      </c>
      <c r="D3821" s="215" t="s">
        <v>25</v>
      </c>
      <c r="E3821" s="188">
        <v>3224</v>
      </c>
      <c r="F3821" s="228" t="s">
        <v>144</v>
      </c>
      <c r="H3821" s="330">
        <v>50000</v>
      </c>
      <c r="I3821" s="330"/>
      <c r="J3821" s="330"/>
      <c r="K3821" s="330">
        <f t="shared" si="412"/>
        <v>50000</v>
      </c>
    </row>
    <row r="3822" spans="1:11" ht="15" x14ac:dyDescent="0.2">
      <c r="A3822" s="215" t="s">
        <v>914</v>
      </c>
      <c r="B3822" s="213" t="s">
        <v>793</v>
      </c>
      <c r="C3822" s="214">
        <v>43</v>
      </c>
      <c r="D3822" s="215" t="s">
        <v>25</v>
      </c>
      <c r="E3822" s="188">
        <v>3225</v>
      </c>
      <c r="F3822" s="228" t="s">
        <v>151</v>
      </c>
      <c r="H3822" s="330">
        <v>20000</v>
      </c>
      <c r="I3822" s="330"/>
      <c r="J3822" s="330"/>
      <c r="K3822" s="330">
        <f t="shared" si="412"/>
        <v>20000</v>
      </c>
    </row>
    <row r="3823" spans="1:11" ht="15" x14ac:dyDescent="0.2">
      <c r="A3823" s="215" t="s">
        <v>914</v>
      </c>
      <c r="B3823" s="213" t="s">
        <v>793</v>
      </c>
      <c r="C3823" s="214">
        <v>43</v>
      </c>
      <c r="D3823" s="215" t="s">
        <v>25</v>
      </c>
      <c r="E3823" s="188">
        <v>3227</v>
      </c>
      <c r="F3823" s="228" t="s">
        <v>235</v>
      </c>
      <c r="H3823" s="330">
        <v>7000</v>
      </c>
      <c r="I3823" s="330"/>
      <c r="J3823" s="330"/>
      <c r="K3823" s="330">
        <f t="shared" si="412"/>
        <v>7000</v>
      </c>
    </row>
    <row r="3824" spans="1:11" x14ac:dyDescent="0.2">
      <c r="A3824" s="321" t="s">
        <v>914</v>
      </c>
      <c r="B3824" s="325" t="s">
        <v>793</v>
      </c>
      <c r="C3824" s="326">
        <v>43</v>
      </c>
      <c r="D3824" s="321"/>
      <c r="E3824" s="187">
        <v>323</v>
      </c>
      <c r="F3824" s="230"/>
      <c r="G3824" s="327"/>
      <c r="H3824" s="200">
        <f>H3825+H3826+H3827+H3828+H3829+H3831+H3832+H3833+H3830</f>
        <v>980000</v>
      </c>
      <c r="I3824" s="200">
        <f>I3825+I3826+I3827+I3828+I3829+I3831+I3832+I3833+I3830</f>
        <v>4000</v>
      </c>
      <c r="J3824" s="200">
        <f>J3825+J3826+J3827+J3828+J3829+J3831+J3832+J3833+J3830</f>
        <v>4000</v>
      </c>
      <c r="K3824" s="200">
        <f t="shared" si="412"/>
        <v>980000</v>
      </c>
    </row>
    <row r="3825" spans="1:11" ht="15" x14ac:dyDescent="0.2">
      <c r="A3825" s="215" t="s">
        <v>914</v>
      </c>
      <c r="B3825" s="213" t="s">
        <v>793</v>
      </c>
      <c r="C3825" s="214">
        <v>43</v>
      </c>
      <c r="D3825" s="215" t="s">
        <v>25</v>
      </c>
      <c r="E3825" s="188">
        <v>3231</v>
      </c>
      <c r="F3825" s="228" t="s">
        <v>117</v>
      </c>
      <c r="H3825" s="330">
        <v>80000</v>
      </c>
      <c r="I3825" s="330"/>
      <c r="J3825" s="330"/>
      <c r="K3825" s="330">
        <f t="shared" si="412"/>
        <v>80000</v>
      </c>
    </row>
    <row r="3826" spans="1:11" ht="15" x14ac:dyDescent="0.2">
      <c r="A3826" s="215" t="s">
        <v>914</v>
      </c>
      <c r="B3826" s="213" t="s">
        <v>793</v>
      </c>
      <c r="C3826" s="214">
        <v>43</v>
      </c>
      <c r="D3826" s="215" t="s">
        <v>25</v>
      </c>
      <c r="E3826" s="188">
        <v>3232</v>
      </c>
      <c r="F3826" s="228" t="s">
        <v>118</v>
      </c>
      <c r="H3826" s="330">
        <v>200000</v>
      </c>
      <c r="I3826" s="330"/>
      <c r="J3826" s="330"/>
      <c r="K3826" s="330">
        <f t="shared" si="412"/>
        <v>200000</v>
      </c>
    </row>
    <row r="3827" spans="1:11" ht="15" x14ac:dyDescent="0.2">
      <c r="A3827" s="215" t="s">
        <v>914</v>
      </c>
      <c r="B3827" s="213" t="s">
        <v>793</v>
      </c>
      <c r="C3827" s="214">
        <v>43</v>
      </c>
      <c r="D3827" s="215" t="s">
        <v>25</v>
      </c>
      <c r="E3827" s="188">
        <v>3233</v>
      </c>
      <c r="F3827" s="228" t="s">
        <v>119</v>
      </c>
      <c r="H3827" s="330">
        <v>50000</v>
      </c>
      <c r="I3827" s="330">
        <v>4000</v>
      </c>
      <c r="J3827" s="330"/>
      <c r="K3827" s="330">
        <f t="shared" si="412"/>
        <v>46000</v>
      </c>
    </row>
    <row r="3828" spans="1:11" ht="15" x14ac:dyDescent="0.2">
      <c r="A3828" s="215" t="s">
        <v>914</v>
      </c>
      <c r="B3828" s="213" t="s">
        <v>793</v>
      </c>
      <c r="C3828" s="214">
        <v>43</v>
      </c>
      <c r="D3828" s="215" t="s">
        <v>25</v>
      </c>
      <c r="E3828" s="188">
        <v>3234</v>
      </c>
      <c r="F3828" s="228" t="s">
        <v>120</v>
      </c>
      <c r="H3828" s="330">
        <v>50000</v>
      </c>
      <c r="I3828" s="330"/>
      <c r="J3828" s="330"/>
      <c r="K3828" s="330">
        <f t="shared" si="412"/>
        <v>50000</v>
      </c>
    </row>
    <row r="3829" spans="1:11" ht="15" x14ac:dyDescent="0.2">
      <c r="A3829" s="215" t="s">
        <v>914</v>
      </c>
      <c r="B3829" s="213" t="s">
        <v>793</v>
      </c>
      <c r="C3829" s="214">
        <v>43</v>
      </c>
      <c r="D3829" s="215" t="s">
        <v>25</v>
      </c>
      <c r="E3829" s="188">
        <v>3235</v>
      </c>
      <c r="F3829" s="228" t="s">
        <v>42</v>
      </c>
      <c r="H3829" s="330">
        <v>250000</v>
      </c>
      <c r="I3829" s="330"/>
      <c r="J3829" s="330"/>
      <c r="K3829" s="330">
        <f t="shared" si="412"/>
        <v>250000</v>
      </c>
    </row>
    <row r="3830" spans="1:11" ht="15" x14ac:dyDescent="0.2">
      <c r="A3830" s="215" t="s">
        <v>914</v>
      </c>
      <c r="B3830" s="213" t="s">
        <v>793</v>
      </c>
      <c r="C3830" s="214">
        <v>43</v>
      </c>
      <c r="D3830" s="215" t="s">
        <v>25</v>
      </c>
      <c r="E3830" s="188">
        <v>3236</v>
      </c>
      <c r="F3830" s="228" t="s">
        <v>121</v>
      </c>
      <c r="H3830" s="330">
        <v>0</v>
      </c>
      <c r="I3830" s="330"/>
      <c r="J3830" s="330">
        <v>4000</v>
      </c>
      <c r="K3830" s="330">
        <f t="shared" si="412"/>
        <v>4000</v>
      </c>
    </row>
    <row r="3831" spans="1:11" ht="15" x14ac:dyDescent="0.2">
      <c r="A3831" s="215" t="s">
        <v>914</v>
      </c>
      <c r="B3831" s="213" t="s">
        <v>793</v>
      </c>
      <c r="C3831" s="214">
        <v>43</v>
      </c>
      <c r="D3831" s="215" t="s">
        <v>25</v>
      </c>
      <c r="E3831" s="188">
        <v>3237</v>
      </c>
      <c r="F3831" s="228" t="s">
        <v>36</v>
      </c>
      <c r="H3831" s="330">
        <v>200000</v>
      </c>
      <c r="I3831" s="330"/>
      <c r="J3831" s="330"/>
      <c r="K3831" s="330">
        <f t="shared" si="412"/>
        <v>200000</v>
      </c>
    </row>
    <row r="3832" spans="1:11" ht="15" x14ac:dyDescent="0.2">
      <c r="A3832" s="215" t="s">
        <v>914</v>
      </c>
      <c r="B3832" s="213" t="s">
        <v>793</v>
      </c>
      <c r="C3832" s="214">
        <v>43</v>
      </c>
      <c r="D3832" s="215" t="s">
        <v>25</v>
      </c>
      <c r="E3832" s="188">
        <v>3238</v>
      </c>
      <c r="F3832" s="228" t="s">
        <v>122</v>
      </c>
      <c r="H3832" s="330">
        <v>100000</v>
      </c>
      <c r="I3832" s="330"/>
      <c r="J3832" s="330"/>
      <c r="K3832" s="330">
        <f t="shared" si="412"/>
        <v>100000</v>
      </c>
    </row>
    <row r="3833" spans="1:11" ht="15" x14ac:dyDescent="0.2">
      <c r="A3833" s="215" t="s">
        <v>914</v>
      </c>
      <c r="B3833" s="213" t="s">
        <v>793</v>
      </c>
      <c r="C3833" s="214">
        <v>43</v>
      </c>
      <c r="D3833" s="215" t="s">
        <v>25</v>
      </c>
      <c r="E3833" s="188">
        <v>3239</v>
      </c>
      <c r="F3833" s="228" t="s">
        <v>41</v>
      </c>
      <c r="H3833" s="330">
        <v>50000</v>
      </c>
      <c r="I3833" s="330"/>
      <c r="J3833" s="330"/>
      <c r="K3833" s="330">
        <f t="shared" si="412"/>
        <v>50000</v>
      </c>
    </row>
    <row r="3834" spans="1:11" x14ac:dyDescent="0.2">
      <c r="A3834" s="321" t="s">
        <v>914</v>
      </c>
      <c r="B3834" s="325" t="s">
        <v>793</v>
      </c>
      <c r="C3834" s="326">
        <v>43</v>
      </c>
      <c r="D3834" s="321"/>
      <c r="E3834" s="187">
        <v>329</v>
      </c>
      <c r="F3834" s="230"/>
      <c r="G3834" s="327"/>
      <c r="H3834" s="200">
        <f>H3835+H3836+H3837+H3838+H3839+H3840+H3841</f>
        <v>430000</v>
      </c>
      <c r="I3834" s="200">
        <f>I3835+I3836+I3837+I3838+I3839+I3840+I3841</f>
        <v>0</v>
      </c>
      <c r="J3834" s="200">
        <f>J3835+J3836+J3837+J3838+J3839+J3840+J3841</f>
        <v>0</v>
      </c>
      <c r="K3834" s="200">
        <f t="shared" si="412"/>
        <v>430000</v>
      </c>
    </row>
    <row r="3835" spans="1:11" ht="30" x14ac:dyDescent="0.2">
      <c r="A3835" s="215" t="s">
        <v>914</v>
      </c>
      <c r="B3835" s="213" t="s">
        <v>793</v>
      </c>
      <c r="C3835" s="214">
        <v>43</v>
      </c>
      <c r="D3835" s="338" t="s">
        <v>25</v>
      </c>
      <c r="E3835" s="339">
        <v>3291</v>
      </c>
      <c r="F3835" s="228" t="s">
        <v>152</v>
      </c>
      <c r="H3835" s="330">
        <v>165000</v>
      </c>
      <c r="I3835" s="330"/>
      <c r="J3835" s="330"/>
      <c r="K3835" s="330">
        <f t="shared" si="412"/>
        <v>165000</v>
      </c>
    </row>
    <row r="3836" spans="1:11" ht="15" x14ac:dyDescent="0.2">
      <c r="A3836" s="215" t="s">
        <v>914</v>
      </c>
      <c r="B3836" s="213" t="s">
        <v>793</v>
      </c>
      <c r="C3836" s="214">
        <v>43</v>
      </c>
      <c r="D3836" s="338" t="s">
        <v>25</v>
      </c>
      <c r="E3836" s="339">
        <v>3292</v>
      </c>
      <c r="F3836" s="228" t="s">
        <v>123</v>
      </c>
      <c r="H3836" s="330">
        <v>65000</v>
      </c>
      <c r="I3836" s="330"/>
      <c r="J3836" s="330"/>
      <c r="K3836" s="330">
        <f t="shared" si="412"/>
        <v>65000</v>
      </c>
    </row>
    <row r="3837" spans="1:11" ht="15" x14ac:dyDescent="0.2">
      <c r="A3837" s="215" t="s">
        <v>914</v>
      </c>
      <c r="B3837" s="213" t="s">
        <v>793</v>
      </c>
      <c r="C3837" s="214">
        <v>43</v>
      </c>
      <c r="D3837" s="338" t="s">
        <v>25</v>
      </c>
      <c r="E3837" s="339">
        <v>3293</v>
      </c>
      <c r="F3837" s="228" t="s">
        <v>124</v>
      </c>
      <c r="H3837" s="330">
        <v>50000</v>
      </c>
      <c r="I3837" s="330"/>
      <c r="J3837" s="330"/>
      <c r="K3837" s="330">
        <f t="shared" si="412"/>
        <v>50000</v>
      </c>
    </row>
    <row r="3838" spans="1:11" ht="15" x14ac:dyDescent="0.2">
      <c r="A3838" s="215" t="s">
        <v>914</v>
      </c>
      <c r="B3838" s="213" t="s">
        <v>793</v>
      </c>
      <c r="C3838" s="214">
        <v>43</v>
      </c>
      <c r="D3838" s="338" t="s">
        <v>25</v>
      </c>
      <c r="E3838" s="339">
        <v>3294</v>
      </c>
      <c r="F3838" s="228" t="s">
        <v>611</v>
      </c>
      <c r="H3838" s="330">
        <v>130000</v>
      </c>
      <c r="I3838" s="330"/>
      <c r="J3838" s="330"/>
      <c r="K3838" s="330">
        <f t="shared" si="412"/>
        <v>130000</v>
      </c>
    </row>
    <row r="3839" spans="1:11" ht="15" x14ac:dyDescent="0.2">
      <c r="A3839" s="215" t="s">
        <v>914</v>
      </c>
      <c r="B3839" s="213" t="s">
        <v>793</v>
      </c>
      <c r="C3839" s="214">
        <v>43</v>
      </c>
      <c r="D3839" s="338" t="s">
        <v>25</v>
      </c>
      <c r="E3839" s="339">
        <v>3295</v>
      </c>
      <c r="F3839" s="228" t="s">
        <v>237</v>
      </c>
      <c r="H3839" s="330">
        <v>10000</v>
      </c>
      <c r="I3839" s="330"/>
      <c r="J3839" s="330"/>
      <c r="K3839" s="330">
        <f t="shared" si="412"/>
        <v>10000</v>
      </c>
    </row>
    <row r="3840" spans="1:11" ht="15" x14ac:dyDescent="0.2">
      <c r="A3840" s="215" t="s">
        <v>914</v>
      </c>
      <c r="B3840" s="213" t="s">
        <v>793</v>
      </c>
      <c r="C3840" s="214">
        <v>43</v>
      </c>
      <c r="D3840" s="338" t="s">
        <v>25</v>
      </c>
      <c r="E3840" s="339">
        <v>3296</v>
      </c>
      <c r="F3840" s="228" t="s">
        <v>612</v>
      </c>
      <c r="H3840" s="330">
        <v>5000</v>
      </c>
      <c r="I3840" s="330"/>
      <c r="J3840" s="330"/>
      <c r="K3840" s="330">
        <f t="shared" si="412"/>
        <v>5000</v>
      </c>
    </row>
    <row r="3841" spans="1:11" ht="15" x14ac:dyDescent="0.2">
      <c r="A3841" s="215" t="s">
        <v>914</v>
      </c>
      <c r="B3841" s="213" t="s">
        <v>793</v>
      </c>
      <c r="C3841" s="214">
        <v>43</v>
      </c>
      <c r="D3841" s="338" t="s">
        <v>25</v>
      </c>
      <c r="E3841" s="339">
        <v>3299</v>
      </c>
      <c r="F3841" s="228" t="s">
        <v>125</v>
      </c>
      <c r="H3841" s="330">
        <v>5000</v>
      </c>
      <c r="I3841" s="330"/>
      <c r="J3841" s="330"/>
      <c r="K3841" s="330">
        <f t="shared" si="412"/>
        <v>5000</v>
      </c>
    </row>
    <row r="3842" spans="1:11" x14ac:dyDescent="0.2">
      <c r="A3842" s="331" t="s">
        <v>914</v>
      </c>
      <c r="B3842" s="329" t="s">
        <v>793</v>
      </c>
      <c r="C3842" s="282">
        <v>43</v>
      </c>
      <c r="D3842" s="329"/>
      <c r="E3842" s="283">
        <v>34</v>
      </c>
      <c r="F3842" s="284"/>
      <c r="G3842" s="284"/>
      <c r="H3842" s="314">
        <f>H3843</f>
        <v>4000</v>
      </c>
      <c r="I3842" s="314">
        <f>I3843</f>
        <v>0</v>
      </c>
      <c r="J3842" s="314">
        <f>J3843</f>
        <v>0</v>
      </c>
      <c r="K3842" s="314">
        <f t="shared" si="412"/>
        <v>4000</v>
      </c>
    </row>
    <row r="3843" spans="1:11" x14ac:dyDescent="0.2">
      <c r="A3843" s="321" t="s">
        <v>914</v>
      </c>
      <c r="B3843" s="325" t="s">
        <v>793</v>
      </c>
      <c r="C3843" s="326">
        <v>43</v>
      </c>
      <c r="D3843" s="321"/>
      <c r="E3843" s="187">
        <v>343</v>
      </c>
      <c r="F3843" s="230"/>
      <c r="G3843" s="327"/>
      <c r="H3843" s="200">
        <f>H3844+H3845+H3846</f>
        <v>4000</v>
      </c>
      <c r="I3843" s="200">
        <f>I3844+I3845+I3846</f>
        <v>0</v>
      </c>
      <c r="J3843" s="200">
        <f>J3844+J3845+J3846</f>
        <v>0</v>
      </c>
      <c r="K3843" s="200">
        <f t="shared" si="412"/>
        <v>4000</v>
      </c>
    </row>
    <row r="3844" spans="1:11" ht="15" x14ac:dyDescent="0.2">
      <c r="A3844" s="215" t="s">
        <v>914</v>
      </c>
      <c r="B3844" s="213" t="s">
        <v>793</v>
      </c>
      <c r="C3844" s="214">
        <v>43</v>
      </c>
      <c r="D3844" s="215" t="s">
        <v>25</v>
      </c>
      <c r="E3844" s="188">
        <v>3431</v>
      </c>
      <c r="F3844" s="228" t="s">
        <v>153</v>
      </c>
      <c r="H3844" s="330">
        <v>1000</v>
      </c>
      <c r="I3844" s="330"/>
      <c r="J3844" s="330"/>
      <c r="K3844" s="330">
        <f t="shared" si="412"/>
        <v>1000</v>
      </c>
    </row>
    <row r="3845" spans="1:11" ht="15" x14ac:dyDescent="0.2">
      <c r="A3845" s="215" t="s">
        <v>914</v>
      </c>
      <c r="B3845" s="213" t="s">
        <v>793</v>
      </c>
      <c r="C3845" s="214">
        <v>43</v>
      </c>
      <c r="D3845" s="215" t="s">
        <v>25</v>
      </c>
      <c r="E3845" s="188">
        <v>3433</v>
      </c>
      <c r="F3845" s="228" t="s">
        <v>126</v>
      </c>
      <c r="H3845" s="330">
        <v>1000</v>
      </c>
      <c r="I3845" s="330"/>
      <c r="J3845" s="330"/>
      <c r="K3845" s="330">
        <f t="shared" si="412"/>
        <v>1000</v>
      </c>
    </row>
    <row r="3846" spans="1:11" ht="15" x14ac:dyDescent="0.2">
      <c r="A3846" s="215" t="s">
        <v>914</v>
      </c>
      <c r="B3846" s="213" t="s">
        <v>793</v>
      </c>
      <c r="C3846" s="214">
        <v>43</v>
      </c>
      <c r="D3846" s="215" t="s">
        <v>25</v>
      </c>
      <c r="E3846" s="188">
        <v>3434</v>
      </c>
      <c r="F3846" s="228" t="s">
        <v>127</v>
      </c>
      <c r="H3846" s="330">
        <v>2000</v>
      </c>
      <c r="I3846" s="330"/>
      <c r="J3846" s="330"/>
      <c r="K3846" s="330">
        <f t="shared" si="412"/>
        <v>2000</v>
      </c>
    </row>
    <row r="3847" spans="1:11" x14ac:dyDescent="0.2">
      <c r="A3847" s="331" t="s">
        <v>914</v>
      </c>
      <c r="B3847" s="329" t="s">
        <v>793</v>
      </c>
      <c r="C3847" s="282">
        <v>43</v>
      </c>
      <c r="D3847" s="329"/>
      <c r="E3847" s="283">
        <v>38</v>
      </c>
      <c r="F3847" s="284"/>
      <c r="G3847" s="284"/>
      <c r="H3847" s="314">
        <f t="shared" ref="H3847:J3848" si="416">H3848</f>
        <v>5000</v>
      </c>
      <c r="I3847" s="314">
        <f t="shared" si="416"/>
        <v>0</v>
      </c>
      <c r="J3847" s="314">
        <f t="shared" si="416"/>
        <v>0</v>
      </c>
      <c r="K3847" s="314">
        <f t="shared" si="412"/>
        <v>5000</v>
      </c>
    </row>
    <row r="3848" spans="1:11" x14ac:dyDescent="0.2">
      <c r="A3848" s="321" t="s">
        <v>914</v>
      </c>
      <c r="B3848" s="325" t="s">
        <v>793</v>
      </c>
      <c r="C3848" s="326">
        <v>43</v>
      </c>
      <c r="D3848" s="321"/>
      <c r="E3848" s="187">
        <v>383</v>
      </c>
      <c r="F3848" s="230"/>
      <c r="G3848" s="327"/>
      <c r="H3848" s="200">
        <f t="shared" si="416"/>
        <v>5000</v>
      </c>
      <c r="I3848" s="200">
        <f t="shared" si="416"/>
        <v>0</v>
      </c>
      <c r="J3848" s="200">
        <f t="shared" si="416"/>
        <v>0</v>
      </c>
      <c r="K3848" s="200">
        <f t="shared" si="412"/>
        <v>5000</v>
      </c>
    </row>
    <row r="3849" spans="1:11" ht="15" x14ac:dyDescent="0.2">
      <c r="A3849" s="215" t="s">
        <v>914</v>
      </c>
      <c r="B3849" s="213" t="s">
        <v>793</v>
      </c>
      <c r="C3849" s="214">
        <v>43</v>
      </c>
      <c r="D3849" s="215" t="s">
        <v>25</v>
      </c>
      <c r="E3849" s="188">
        <v>3831</v>
      </c>
      <c r="F3849" s="228" t="s">
        <v>295</v>
      </c>
      <c r="H3849" s="330">
        <v>5000</v>
      </c>
      <c r="I3849" s="330"/>
      <c r="J3849" s="330"/>
      <c r="K3849" s="330">
        <f t="shared" si="412"/>
        <v>5000</v>
      </c>
    </row>
    <row r="3850" spans="1:11" x14ac:dyDescent="0.2">
      <c r="A3850" s="331" t="s">
        <v>914</v>
      </c>
      <c r="B3850" s="329" t="s">
        <v>793</v>
      </c>
      <c r="C3850" s="282">
        <v>43</v>
      </c>
      <c r="D3850" s="329"/>
      <c r="E3850" s="283">
        <v>41</v>
      </c>
      <c r="F3850" s="284"/>
      <c r="G3850" s="284"/>
      <c r="H3850" s="314">
        <f t="shared" ref="H3850:J3851" si="417">H3851</f>
        <v>20000</v>
      </c>
      <c r="I3850" s="314">
        <f t="shared" si="417"/>
        <v>0</v>
      </c>
      <c r="J3850" s="314">
        <f t="shared" si="417"/>
        <v>0</v>
      </c>
      <c r="K3850" s="314">
        <f t="shared" si="412"/>
        <v>20000</v>
      </c>
    </row>
    <row r="3851" spans="1:11" x14ac:dyDescent="0.2">
      <c r="A3851" s="321" t="s">
        <v>914</v>
      </c>
      <c r="B3851" s="325" t="s">
        <v>793</v>
      </c>
      <c r="C3851" s="326">
        <v>43</v>
      </c>
      <c r="D3851" s="321"/>
      <c r="E3851" s="187">
        <v>412</v>
      </c>
      <c r="F3851" s="230"/>
      <c r="G3851" s="327"/>
      <c r="H3851" s="200">
        <f t="shared" si="417"/>
        <v>20000</v>
      </c>
      <c r="I3851" s="200">
        <f t="shared" si="417"/>
        <v>0</v>
      </c>
      <c r="J3851" s="200">
        <f t="shared" si="417"/>
        <v>0</v>
      </c>
      <c r="K3851" s="200">
        <f t="shared" ref="K3851:K3914" si="418">H3851-I3851+J3851</f>
        <v>20000</v>
      </c>
    </row>
    <row r="3852" spans="1:11" ht="15" x14ac:dyDescent="0.2">
      <c r="A3852" s="215" t="s">
        <v>914</v>
      </c>
      <c r="B3852" s="213" t="s">
        <v>793</v>
      </c>
      <c r="C3852" s="214">
        <v>43</v>
      </c>
      <c r="D3852" s="215" t="s">
        <v>25</v>
      </c>
      <c r="E3852" s="188">
        <v>4123</v>
      </c>
      <c r="F3852" s="228" t="s">
        <v>133</v>
      </c>
      <c r="H3852" s="330">
        <v>20000</v>
      </c>
      <c r="I3852" s="330"/>
      <c r="J3852" s="330"/>
      <c r="K3852" s="330">
        <f t="shared" si="418"/>
        <v>20000</v>
      </c>
    </row>
    <row r="3853" spans="1:11" x14ac:dyDescent="0.2">
      <c r="A3853" s="331" t="s">
        <v>914</v>
      </c>
      <c r="B3853" s="329" t="s">
        <v>793</v>
      </c>
      <c r="C3853" s="282">
        <v>43</v>
      </c>
      <c r="D3853" s="329"/>
      <c r="E3853" s="283">
        <v>42</v>
      </c>
      <c r="F3853" s="284"/>
      <c r="G3853" s="284"/>
      <c r="H3853" s="314">
        <f>H3854+H3858</f>
        <v>85000</v>
      </c>
      <c r="I3853" s="314">
        <f>I3854+I3858</f>
        <v>0</v>
      </c>
      <c r="J3853" s="314">
        <f>J3854+J3858</f>
        <v>0</v>
      </c>
      <c r="K3853" s="314">
        <f t="shared" si="418"/>
        <v>85000</v>
      </c>
    </row>
    <row r="3854" spans="1:11" x14ac:dyDescent="0.2">
      <c r="A3854" s="321" t="s">
        <v>914</v>
      </c>
      <c r="B3854" s="325" t="s">
        <v>793</v>
      </c>
      <c r="C3854" s="326">
        <v>43</v>
      </c>
      <c r="D3854" s="321"/>
      <c r="E3854" s="187">
        <v>422</v>
      </c>
      <c r="F3854" s="230"/>
      <c r="G3854" s="327"/>
      <c r="H3854" s="200">
        <f>H3855+H3856+H3857</f>
        <v>70000</v>
      </c>
      <c r="I3854" s="200">
        <f>I3855+I3856+I3857</f>
        <v>0</v>
      </c>
      <c r="J3854" s="200">
        <f>J3855+J3856+J3857</f>
        <v>0</v>
      </c>
      <c r="K3854" s="200">
        <f t="shared" si="418"/>
        <v>70000</v>
      </c>
    </row>
    <row r="3855" spans="1:11" ht="15" x14ac:dyDescent="0.2">
      <c r="A3855" s="215" t="s">
        <v>914</v>
      </c>
      <c r="B3855" s="213" t="s">
        <v>793</v>
      </c>
      <c r="C3855" s="214">
        <v>43</v>
      </c>
      <c r="D3855" s="215" t="s">
        <v>25</v>
      </c>
      <c r="E3855" s="188">
        <v>4221</v>
      </c>
      <c r="F3855" s="228" t="s">
        <v>129</v>
      </c>
      <c r="H3855" s="330">
        <v>40000</v>
      </c>
      <c r="I3855" s="330"/>
      <c r="J3855" s="330"/>
      <c r="K3855" s="330">
        <f t="shared" si="418"/>
        <v>40000</v>
      </c>
    </row>
    <row r="3856" spans="1:11" ht="15" x14ac:dyDescent="0.2">
      <c r="A3856" s="215" t="s">
        <v>914</v>
      </c>
      <c r="B3856" s="213" t="s">
        <v>793</v>
      </c>
      <c r="C3856" s="214">
        <v>43</v>
      </c>
      <c r="D3856" s="215" t="s">
        <v>25</v>
      </c>
      <c r="E3856" s="188">
        <v>4222</v>
      </c>
      <c r="F3856" s="228" t="s">
        <v>130</v>
      </c>
      <c r="H3856" s="330">
        <v>15000</v>
      </c>
      <c r="I3856" s="330"/>
      <c r="J3856" s="330"/>
      <c r="K3856" s="330">
        <f t="shared" si="418"/>
        <v>15000</v>
      </c>
    </row>
    <row r="3857" spans="1:11" ht="15" x14ac:dyDescent="0.2">
      <c r="A3857" s="215" t="s">
        <v>914</v>
      </c>
      <c r="B3857" s="213" t="s">
        <v>793</v>
      </c>
      <c r="C3857" s="214">
        <v>43</v>
      </c>
      <c r="D3857" s="215" t="s">
        <v>25</v>
      </c>
      <c r="E3857" s="188">
        <v>4223</v>
      </c>
      <c r="F3857" s="228" t="s">
        <v>131</v>
      </c>
      <c r="H3857" s="330">
        <v>15000</v>
      </c>
      <c r="I3857" s="330"/>
      <c r="J3857" s="330"/>
      <c r="K3857" s="330">
        <f t="shared" si="418"/>
        <v>15000</v>
      </c>
    </row>
    <row r="3858" spans="1:11" x14ac:dyDescent="0.2">
      <c r="A3858" s="321" t="s">
        <v>914</v>
      </c>
      <c r="B3858" s="325" t="s">
        <v>793</v>
      </c>
      <c r="C3858" s="326">
        <v>43</v>
      </c>
      <c r="D3858" s="321"/>
      <c r="E3858" s="187">
        <v>426</v>
      </c>
      <c r="F3858" s="230"/>
      <c r="G3858" s="327"/>
      <c r="H3858" s="200">
        <f>H3859</f>
        <v>15000</v>
      </c>
      <c r="I3858" s="200">
        <f>I3859</f>
        <v>0</v>
      </c>
      <c r="J3858" s="200">
        <f>J3859</f>
        <v>0</v>
      </c>
      <c r="K3858" s="200">
        <f t="shared" si="418"/>
        <v>15000</v>
      </c>
    </row>
    <row r="3859" spans="1:11" ht="15" x14ac:dyDescent="0.2">
      <c r="A3859" s="215" t="s">
        <v>914</v>
      </c>
      <c r="B3859" s="213" t="s">
        <v>793</v>
      </c>
      <c r="C3859" s="214">
        <v>43</v>
      </c>
      <c r="D3859" s="215" t="s">
        <v>25</v>
      </c>
      <c r="E3859" s="188">
        <v>4262</v>
      </c>
      <c r="F3859" s="228" t="s">
        <v>135</v>
      </c>
      <c r="H3859" s="330">
        <v>15000</v>
      </c>
      <c r="I3859" s="330"/>
      <c r="J3859" s="330"/>
      <c r="K3859" s="330">
        <f t="shared" si="418"/>
        <v>15000</v>
      </c>
    </row>
    <row r="3860" spans="1:11" x14ac:dyDescent="0.2">
      <c r="A3860" s="331" t="s">
        <v>914</v>
      </c>
      <c r="B3860" s="329" t="s">
        <v>793</v>
      </c>
      <c r="C3860" s="282">
        <v>43</v>
      </c>
      <c r="D3860" s="329"/>
      <c r="E3860" s="283">
        <v>45</v>
      </c>
      <c r="F3860" s="284"/>
      <c r="G3860" s="284"/>
      <c r="H3860" s="314">
        <f t="shared" ref="H3860:J3861" si="419">H3861</f>
        <v>100000</v>
      </c>
      <c r="I3860" s="314">
        <f t="shared" si="419"/>
        <v>0</v>
      </c>
      <c r="J3860" s="314">
        <f t="shared" si="419"/>
        <v>0</v>
      </c>
      <c r="K3860" s="314">
        <f t="shared" si="418"/>
        <v>100000</v>
      </c>
    </row>
    <row r="3861" spans="1:11" x14ac:dyDescent="0.2">
      <c r="A3861" s="321" t="s">
        <v>914</v>
      </c>
      <c r="B3861" s="325" t="s">
        <v>793</v>
      </c>
      <c r="C3861" s="326">
        <v>43</v>
      </c>
      <c r="D3861" s="321"/>
      <c r="E3861" s="187">
        <v>451</v>
      </c>
      <c r="F3861" s="230"/>
      <c r="G3861" s="327"/>
      <c r="H3861" s="200">
        <f t="shared" si="419"/>
        <v>100000</v>
      </c>
      <c r="I3861" s="200">
        <f t="shared" si="419"/>
        <v>0</v>
      </c>
      <c r="J3861" s="200">
        <f t="shared" si="419"/>
        <v>0</v>
      </c>
      <c r="K3861" s="200">
        <f t="shared" si="418"/>
        <v>100000</v>
      </c>
    </row>
    <row r="3862" spans="1:11" ht="15" x14ac:dyDescent="0.2">
      <c r="A3862" s="215" t="s">
        <v>914</v>
      </c>
      <c r="B3862" s="213" t="s">
        <v>793</v>
      </c>
      <c r="C3862" s="214">
        <v>43</v>
      </c>
      <c r="D3862" s="215" t="s">
        <v>25</v>
      </c>
      <c r="E3862" s="188">
        <v>4511</v>
      </c>
      <c r="F3862" s="228" t="s">
        <v>136</v>
      </c>
      <c r="H3862" s="330">
        <v>100000</v>
      </c>
      <c r="I3862" s="330"/>
      <c r="J3862" s="330"/>
      <c r="K3862" s="330">
        <f t="shared" si="418"/>
        <v>100000</v>
      </c>
    </row>
    <row r="3863" spans="1:11" ht="33.75" x14ac:dyDescent="0.2">
      <c r="A3863" s="354" t="s">
        <v>914</v>
      </c>
      <c r="B3863" s="293" t="s">
        <v>794</v>
      </c>
      <c r="C3863" s="293"/>
      <c r="D3863" s="293"/>
      <c r="E3863" s="294"/>
      <c r="F3863" s="296" t="s">
        <v>762</v>
      </c>
      <c r="G3863" s="297" t="s">
        <v>685</v>
      </c>
      <c r="H3863" s="298">
        <f>H3864+H3868+H3871+H3875</f>
        <v>32565500</v>
      </c>
      <c r="I3863" s="298">
        <f>I3864+I3868+I3871+I3875</f>
        <v>0</v>
      </c>
      <c r="J3863" s="298">
        <f>J3864+J3868+J3871+J3875</f>
        <v>0</v>
      </c>
      <c r="K3863" s="298">
        <f t="shared" si="418"/>
        <v>32565500</v>
      </c>
    </row>
    <row r="3864" spans="1:11" x14ac:dyDescent="0.2">
      <c r="A3864" s="331" t="s">
        <v>914</v>
      </c>
      <c r="B3864" s="329" t="s">
        <v>794</v>
      </c>
      <c r="C3864" s="282">
        <v>11</v>
      </c>
      <c r="D3864" s="329"/>
      <c r="E3864" s="283">
        <v>32</v>
      </c>
      <c r="F3864" s="284"/>
      <c r="G3864" s="284"/>
      <c r="H3864" s="314">
        <f>H3865</f>
        <v>2890500</v>
      </c>
      <c r="I3864" s="314">
        <f>I3865</f>
        <v>0</v>
      </c>
      <c r="J3864" s="314">
        <f>J3865</f>
        <v>0</v>
      </c>
      <c r="K3864" s="314">
        <f t="shared" si="418"/>
        <v>2890500</v>
      </c>
    </row>
    <row r="3865" spans="1:11" x14ac:dyDescent="0.2">
      <c r="A3865" s="321" t="s">
        <v>914</v>
      </c>
      <c r="B3865" s="325" t="s">
        <v>794</v>
      </c>
      <c r="C3865" s="326">
        <v>11</v>
      </c>
      <c r="D3865" s="321"/>
      <c r="E3865" s="187">
        <v>323</v>
      </c>
      <c r="F3865" s="230"/>
      <c r="G3865" s="327"/>
      <c r="H3865" s="200">
        <f>SUM(H3866:H3867)</f>
        <v>2890500</v>
      </c>
      <c r="I3865" s="200">
        <f>SUM(I3866:I3867)</f>
        <v>0</v>
      </c>
      <c r="J3865" s="200">
        <f>SUM(J3866:J3867)</f>
        <v>0</v>
      </c>
      <c r="K3865" s="200">
        <f t="shared" si="418"/>
        <v>2890500</v>
      </c>
    </row>
    <row r="3866" spans="1:11" ht="15" x14ac:dyDescent="0.2">
      <c r="A3866" s="215" t="s">
        <v>914</v>
      </c>
      <c r="B3866" s="213" t="s">
        <v>794</v>
      </c>
      <c r="C3866" s="214">
        <v>11</v>
      </c>
      <c r="D3866" s="215" t="s">
        <v>25</v>
      </c>
      <c r="E3866" s="188">
        <v>3232</v>
      </c>
      <c r="F3866" s="228" t="s">
        <v>118</v>
      </c>
      <c r="H3866" s="330">
        <v>2100000</v>
      </c>
      <c r="I3866" s="330"/>
      <c r="J3866" s="330"/>
      <c r="K3866" s="330">
        <f t="shared" si="418"/>
        <v>2100000</v>
      </c>
    </row>
    <row r="3867" spans="1:11" ht="15" x14ac:dyDescent="0.2">
      <c r="A3867" s="215" t="s">
        <v>914</v>
      </c>
      <c r="B3867" s="213" t="s">
        <v>794</v>
      </c>
      <c r="C3867" s="214">
        <v>11</v>
      </c>
      <c r="D3867" s="215" t="s">
        <v>25</v>
      </c>
      <c r="E3867" s="188">
        <v>3237</v>
      </c>
      <c r="F3867" s="228" t="s">
        <v>36</v>
      </c>
      <c r="H3867" s="330">
        <v>790500</v>
      </c>
      <c r="I3867" s="330"/>
      <c r="J3867" s="330"/>
      <c r="K3867" s="330">
        <f t="shared" si="418"/>
        <v>790500</v>
      </c>
    </row>
    <row r="3868" spans="1:11" x14ac:dyDescent="0.2">
      <c r="A3868" s="331" t="s">
        <v>914</v>
      </c>
      <c r="B3868" s="329" t="s">
        <v>794</v>
      </c>
      <c r="C3868" s="282">
        <v>11</v>
      </c>
      <c r="D3868" s="329"/>
      <c r="E3868" s="283">
        <v>41</v>
      </c>
      <c r="F3868" s="284"/>
      <c r="G3868" s="284"/>
      <c r="H3868" s="314">
        <f t="shared" ref="H3868:J3869" si="420">H3869</f>
        <v>5375000</v>
      </c>
      <c r="I3868" s="314">
        <f t="shared" si="420"/>
        <v>0</v>
      </c>
      <c r="J3868" s="314">
        <f t="shared" si="420"/>
        <v>0</v>
      </c>
      <c r="K3868" s="314">
        <f t="shared" si="418"/>
        <v>5375000</v>
      </c>
    </row>
    <row r="3869" spans="1:11" x14ac:dyDescent="0.2">
      <c r="A3869" s="321" t="s">
        <v>914</v>
      </c>
      <c r="B3869" s="325" t="s">
        <v>794</v>
      </c>
      <c r="C3869" s="326">
        <v>11</v>
      </c>
      <c r="D3869" s="321"/>
      <c r="E3869" s="187">
        <v>411</v>
      </c>
      <c r="F3869" s="230"/>
      <c r="G3869" s="327"/>
      <c r="H3869" s="200">
        <f t="shared" si="420"/>
        <v>5375000</v>
      </c>
      <c r="I3869" s="200">
        <f t="shared" si="420"/>
        <v>0</v>
      </c>
      <c r="J3869" s="200">
        <f t="shared" si="420"/>
        <v>0</v>
      </c>
      <c r="K3869" s="200">
        <f t="shared" si="418"/>
        <v>5375000</v>
      </c>
    </row>
    <row r="3870" spans="1:11" ht="15" x14ac:dyDescent="0.2">
      <c r="A3870" s="215" t="s">
        <v>914</v>
      </c>
      <c r="B3870" s="213" t="s">
        <v>794</v>
      </c>
      <c r="C3870" s="214">
        <v>11</v>
      </c>
      <c r="D3870" s="215" t="s">
        <v>25</v>
      </c>
      <c r="E3870" s="188">
        <v>4111</v>
      </c>
      <c r="F3870" s="228" t="s">
        <v>401</v>
      </c>
      <c r="H3870" s="330">
        <v>5375000</v>
      </c>
      <c r="I3870" s="330"/>
      <c r="J3870" s="330"/>
      <c r="K3870" s="330">
        <f t="shared" si="418"/>
        <v>5375000</v>
      </c>
    </row>
    <row r="3871" spans="1:11" x14ac:dyDescent="0.2">
      <c r="A3871" s="331" t="s">
        <v>914</v>
      </c>
      <c r="B3871" s="329" t="s">
        <v>794</v>
      </c>
      <c r="C3871" s="282">
        <v>11</v>
      </c>
      <c r="D3871" s="329"/>
      <c r="E3871" s="283">
        <v>42</v>
      </c>
      <c r="F3871" s="284"/>
      <c r="G3871" s="284"/>
      <c r="H3871" s="314">
        <f>H3872</f>
        <v>24100000</v>
      </c>
      <c r="I3871" s="314">
        <f>I3872</f>
        <v>0</v>
      </c>
      <c r="J3871" s="314">
        <f>J3872</f>
        <v>0</v>
      </c>
      <c r="K3871" s="314">
        <f t="shared" si="418"/>
        <v>24100000</v>
      </c>
    </row>
    <row r="3872" spans="1:11" x14ac:dyDescent="0.2">
      <c r="A3872" s="321" t="s">
        <v>914</v>
      </c>
      <c r="B3872" s="325" t="s">
        <v>794</v>
      </c>
      <c r="C3872" s="326">
        <v>11</v>
      </c>
      <c r="D3872" s="321"/>
      <c r="E3872" s="187">
        <v>421</v>
      </c>
      <c r="F3872" s="230"/>
      <c r="G3872" s="327"/>
      <c r="H3872" s="200">
        <f>SUM(H3873:H3874)</f>
        <v>24100000</v>
      </c>
      <c r="I3872" s="200">
        <f>SUM(I3873:I3874)</f>
        <v>0</v>
      </c>
      <c r="J3872" s="200">
        <f>SUM(J3873:J3874)</f>
        <v>0</v>
      </c>
      <c r="K3872" s="200">
        <f t="shared" si="418"/>
        <v>24100000</v>
      </c>
    </row>
    <row r="3873" spans="1:11" ht="15" x14ac:dyDescent="0.2">
      <c r="A3873" s="215" t="s">
        <v>914</v>
      </c>
      <c r="B3873" s="213" t="s">
        <v>794</v>
      </c>
      <c r="C3873" s="214">
        <v>11</v>
      </c>
      <c r="D3873" s="215" t="s">
        <v>25</v>
      </c>
      <c r="E3873" s="188">
        <v>4212</v>
      </c>
      <c r="F3873" s="228" t="s">
        <v>694</v>
      </c>
      <c r="H3873" s="330">
        <v>300000</v>
      </c>
      <c r="I3873" s="330"/>
      <c r="J3873" s="330"/>
      <c r="K3873" s="330">
        <f t="shared" si="418"/>
        <v>300000</v>
      </c>
    </row>
    <row r="3874" spans="1:11" ht="15" x14ac:dyDescent="0.2">
      <c r="A3874" s="215" t="s">
        <v>914</v>
      </c>
      <c r="B3874" s="213" t="s">
        <v>794</v>
      </c>
      <c r="C3874" s="214">
        <v>11</v>
      </c>
      <c r="D3874" s="215" t="s">
        <v>25</v>
      </c>
      <c r="E3874" s="188">
        <v>4214</v>
      </c>
      <c r="F3874" s="228" t="s">
        <v>154</v>
      </c>
      <c r="H3874" s="330">
        <v>23800000</v>
      </c>
      <c r="I3874" s="330"/>
      <c r="J3874" s="330"/>
      <c r="K3874" s="330">
        <f t="shared" si="418"/>
        <v>23800000</v>
      </c>
    </row>
    <row r="3875" spans="1:11" x14ac:dyDescent="0.2">
      <c r="A3875" s="331" t="s">
        <v>914</v>
      </c>
      <c r="B3875" s="329" t="s">
        <v>794</v>
      </c>
      <c r="C3875" s="282">
        <v>11</v>
      </c>
      <c r="D3875" s="329"/>
      <c r="E3875" s="283">
        <v>45</v>
      </c>
      <c r="F3875" s="284"/>
      <c r="G3875" s="284"/>
      <c r="H3875" s="314">
        <f t="shared" ref="H3875:J3876" si="421">H3876</f>
        <v>200000</v>
      </c>
      <c r="I3875" s="314">
        <f t="shared" si="421"/>
        <v>0</v>
      </c>
      <c r="J3875" s="314">
        <f t="shared" si="421"/>
        <v>0</v>
      </c>
      <c r="K3875" s="314">
        <f t="shared" si="418"/>
        <v>200000</v>
      </c>
    </row>
    <row r="3876" spans="1:11" x14ac:dyDescent="0.2">
      <c r="A3876" s="321" t="s">
        <v>914</v>
      </c>
      <c r="B3876" s="325" t="s">
        <v>794</v>
      </c>
      <c r="C3876" s="326">
        <v>11</v>
      </c>
      <c r="D3876" s="321"/>
      <c r="E3876" s="187">
        <v>451</v>
      </c>
      <c r="F3876" s="230"/>
      <c r="G3876" s="327"/>
      <c r="H3876" s="200">
        <f t="shared" si="421"/>
        <v>200000</v>
      </c>
      <c r="I3876" s="200">
        <f t="shared" si="421"/>
        <v>0</v>
      </c>
      <c r="J3876" s="200">
        <f t="shared" si="421"/>
        <v>0</v>
      </c>
      <c r="K3876" s="200">
        <f t="shared" si="418"/>
        <v>200000</v>
      </c>
    </row>
    <row r="3877" spans="1:11" ht="15" x14ac:dyDescent="0.2">
      <c r="A3877" s="215" t="s">
        <v>914</v>
      </c>
      <c r="B3877" s="213" t="s">
        <v>794</v>
      </c>
      <c r="C3877" s="214">
        <v>11</v>
      </c>
      <c r="D3877" s="215" t="s">
        <v>25</v>
      </c>
      <c r="E3877" s="188">
        <v>4511</v>
      </c>
      <c r="F3877" s="228" t="s">
        <v>136</v>
      </c>
      <c r="H3877" s="330">
        <v>200000</v>
      </c>
      <c r="I3877" s="330"/>
      <c r="J3877" s="330"/>
      <c r="K3877" s="330">
        <f t="shared" si="418"/>
        <v>200000</v>
      </c>
    </row>
    <row r="3878" spans="1:11" ht="63" x14ac:dyDescent="0.2">
      <c r="A3878" s="354" t="s">
        <v>914</v>
      </c>
      <c r="B3878" s="293" t="s">
        <v>795</v>
      </c>
      <c r="C3878" s="293"/>
      <c r="D3878" s="293"/>
      <c r="E3878" s="294"/>
      <c r="F3878" s="296" t="s">
        <v>755</v>
      </c>
      <c r="G3878" s="297" t="s">
        <v>685</v>
      </c>
      <c r="H3878" s="298">
        <f>H3879+H3884+H3896+H3901</f>
        <v>886000</v>
      </c>
      <c r="I3878" s="298">
        <f t="shared" ref="I3878:J3878" si="422">I3879+I3884+I3896+I3901</f>
        <v>102000</v>
      </c>
      <c r="J3878" s="298">
        <f t="shared" si="422"/>
        <v>102000</v>
      </c>
      <c r="K3878" s="298">
        <f t="shared" si="418"/>
        <v>886000</v>
      </c>
    </row>
    <row r="3879" spans="1:11" x14ac:dyDescent="0.2">
      <c r="A3879" s="331" t="s">
        <v>914</v>
      </c>
      <c r="B3879" s="329" t="s">
        <v>795</v>
      </c>
      <c r="C3879" s="282">
        <v>12</v>
      </c>
      <c r="D3879" s="329"/>
      <c r="E3879" s="283">
        <v>31</v>
      </c>
      <c r="F3879" s="284"/>
      <c r="G3879" s="284"/>
      <c r="H3879" s="314">
        <f>H3880+H3882</f>
        <v>20000</v>
      </c>
      <c r="I3879" s="314">
        <f>I3880+I3882</f>
        <v>0</v>
      </c>
      <c r="J3879" s="314">
        <f>J3880+J3882</f>
        <v>14000</v>
      </c>
      <c r="K3879" s="314">
        <f t="shared" si="418"/>
        <v>34000</v>
      </c>
    </row>
    <row r="3880" spans="1:11" x14ac:dyDescent="0.2">
      <c r="A3880" s="321" t="s">
        <v>914</v>
      </c>
      <c r="B3880" s="325" t="s">
        <v>795</v>
      </c>
      <c r="C3880" s="326">
        <v>12</v>
      </c>
      <c r="D3880" s="321"/>
      <c r="E3880" s="187">
        <v>311</v>
      </c>
      <c r="F3880" s="230"/>
      <c r="G3880" s="327"/>
      <c r="H3880" s="200">
        <f>H3881</f>
        <v>16000</v>
      </c>
      <c r="I3880" s="200">
        <f>I3881</f>
        <v>0</v>
      </c>
      <c r="J3880" s="200">
        <f>J3881</f>
        <v>12000</v>
      </c>
      <c r="K3880" s="200">
        <f t="shared" si="418"/>
        <v>28000</v>
      </c>
    </row>
    <row r="3881" spans="1:11" ht="15" x14ac:dyDescent="0.2">
      <c r="A3881" s="215" t="s">
        <v>914</v>
      </c>
      <c r="B3881" s="213" t="s">
        <v>795</v>
      </c>
      <c r="C3881" s="214">
        <v>12</v>
      </c>
      <c r="D3881" s="215" t="s">
        <v>25</v>
      </c>
      <c r="E3881" s="188">
        <v>3111</v>
      </c>
      <c r="F3881" s="228" t="s">
        <v>19</v>
      </c>
      <c r="H3881" s="330">
        <v>16000</v>
      </c>
      <c r="I3881" s="330"/>
      <c r="J3881" s="330">
        <v>12000</v>
      </c>
      <c r="K3881" s="330">
        <f t="shared" si="418"/>
        <v>28000</v>
      </c>
    </row>
    <row r="3882" spans="1:11" x14ac:dyDescent="0.2">
      <c r="A3882" s="321" t="s">
        <v>914</v>
      </c>
      <c r="B3882" s="325" t="s">
        <v>795</v>
      </c>
      <c r="C3882" s="326">
        <v>12</v>
      </c>
      <c r="D3882" s="321"/>
      <c r="E3882" s="187">
        <v>313</v>
      </c>
      <c r="F3882" s="230"/>
      <c r="G3882" s="327"/>
      <c r="H3882" s="200">
        <f>H3883</f>
        <v>4000</v>
      </c>
      <c r="I3882" s="200">
        <f>I3883</f>
        <v>0</v>
      </c>
      <c r="J3882" s="200">
        <f>J3883</f>
        <v>2000</v>
      </c>
      <c r="K3882" s="200">
        <f t="shared" si="418"/>
        <v>6000</v>
      </c>
    </row>
    <row r="3883" spans="1:11" ht="15" x14ac:dyDescent="0.2">
      <c r="A3883" s="215" t="s">
        <v>914</v>
      </c>
      <c r="B3883" s="213" t="s">
        <v>795</v>
      </c>
      <c r="C3883" s="214">
        <v>12</v>
      </c>
      <c r="D3883" s="215" t="s">
        <v>25</v>
      </c>
      <c r="E3883" s="188">
        <v>3132</v>
      </c>
      <c r="F3883" s="228" t="s">
        <v>280</v>
      </c>
      <c r="H3883" s="330">
        <v>4000</v>
      </c>
      <c r="I3883" s="330"/>
      <c r="J3883" s="330">
        <v>2000</v>
      </c>
      <c r="K3883" s="330">
        <f t="shared" si="418"/>
        <v>6000</v>
      </c>
    </row>
    <row r="3884" spans="1:11" x14ac:dyDescent="0.2">
      <c r="A3884" s="331" t="s">
        <v>914</v>
      </c>
      <c r="B3884" s="329" t="s">
        <v>795</v>
      </c>
      <c r="C3884" s="282">
        <v>12</v>
      </c>
      <c r="D3884" s="329"/>
      <c r="E3884" s="283">
        <v>32</v>
      </c>
      <c r="F3884" s="284"/>
      <c r="G3884" s="284"/>
      <c r="H3884" s="314">
        <f>H3885+H3888+H3890+H3894</f>
        <v>120000</v>
      </c>
      <c r="I3884" s="314">
        <f>I3885+I3888+I3890+I3894</f>
        <v>14000</v>
      </c>
      <c r="J3884" s="314">
        <f>J3885+J3888+J3890+J3894</f>
        <v>0</v>
      </c>
      <c r="K3884" s="314">
        <f t="shared" si="418"/>
        <v>106000</v>
      </c>
    </row>
    <row r="3885" spans="1:11" x14ac:dyDescent="0.2">
      <c r="A3885" s="321" t="s">
        <v>914</v>
      </c>
      <c r="B3885" s="325" t="s">
        <v>795</v>
      </c>
      <c r="C3885" s="326">
        <v>12</v>
      </c>
      <c r="D3885" s="321"/>
      <c r="E3885" s="187">
        <v>321</v>
      </c>
      <c r="F3885" s="230"/>
      <c r="G3885" s="327"/>
      <c r="H3885" s="200">
        <f>H3886+H3887</f>
        <v>14000</v>
      </c>
      <c r="I3885" s="200">
        <f>I3886+I3887</f>
        <v>0</v>
      </c>
      <c r="J3885" s="200">
        <f>J3886+J3887</f>
        <v>0</v>
      </c>
      <c r="K3885" s="200">
        <f t="shared" si="418"/>
        <v>14000</v>
      </c>
    </row>
    <row r="3886" spans="1:11" ht="15" x14ac:dyDescent="0.2">
      <c r="A3886" s="215" t="s">
        <v>914</v>
      </c>
      <c r="B3886" s="213" t="s">
        <v>795</v>
      </c>
      <c r="C3886" s="214">
        <v>12</v>
      </c>
      <c r="D3886" s="215" t="s">
        <v>25</v>
      </c>
      <c r="E3886" s="188">
        <v>3211</v>
      </c>
      <c r="F3886" s="228" t="s">
        <v>110</v>
      </c>
      <c r="H3886" s="330">
        <v>13000</v>
      </c>
      <c r="I3886" s="330"/>
      <c r="J3886" s="330"/>
      <c r="K3886" s="330">
        <f t="shared" si="418"/>
        <v>13000</v>
      </c>
    </row>
    <row r="3887" spans="1:11" ht="30" x14ac:dyDescent="0.2">
      <c r="A3887" s="215" t="s">
        <v>914</v>
      </c>
      <c r="B3887" s="213" t="s">
        <v>795</v>
      </c>
      <c r="C3887" s="214">
        <v>12</v>
      </c>
      <c r="D3887" s="215" t="s">
        <v>25</v>
      </c>
      <c r="E3887" s="188">
        <v>3212</v>
      </c>
      <c r="F3887" s="228" t="s">
        <v>111</v>
      </c>
      <c r="H3887" s="330">
        <v>1000</v>
      </c>
      <c r="I3887" s="330"/>
      <c r="J3887" s="330"/>
      <c r="K3887" s="330">
        <f t="shared" si="418"/>
        <v>1000</v>
      </c>
    </row>
    <row r="3888" spans="1:11" x14ac:dyDescent="0.2">
      <c r="A3888" s="321" t="s">
        <v>914</v>
      </c>
      <c r="B3888" s="325" t="s">
        <v>795</v>
      </c>
      <c r="C3888" s="326">
        <v>12</v>
      </c>
      <c r="D3888" s="321"/>
      <c r="E3888" s="187">
        <v>322</v>
      </c>
      <c r="F3888" s="230"/>
      <c r="G3888" s="327"/>
      <c r="H3888" s="200">
        <f>H3889</f>
        <v>2000</v>
      </c>
      <c r="I3888" s="200">
        <f>I3889</f>
        <v>0</v>
      </c>
      <c r="J3888" s="200">
        <f>J3889</f>
        <v>0</v>
      </c>
      <c r="K3888" s="200">
        <f t="shared" si="418"/>
        <v>2000</v>
      </c>
    </row>
    <row r="3889" spans="1:11" ht="15" x14ac:dyDescent="0.2">
      <c r="A3889" s="215" t="s">
        <v>914</v>
      </c>
      <c r="B3889" s="213" t="s">
        <v>795</v>
      </c>
      <c r="C3889" s="214">
        <v>12</v>
      </c>
      <c r="D3889" s="215" t="s">
        <v>25</v>
      </c>
      <c r="E3889" s="188">
        <v>3223</v>
      </c>
      <c r="F3889" s="228" t="s">
        <v>115</v>
      </c>
      <c r="H3889" s="330">
        <v>2000</v>
      </c>
      <c r="I3889" s="330"/>
      <c r="J3889" s="330"/>
      <c r="K3889" s="330">
        <f t="shared" si="418"/>
        <v>2000</v>
      </c>
    </row>
    <row r="3890" spans="1:11" x14ac:dyDescent="0.2">
      <c r="A3890" s="321" t="s">
        <v>914</v>
      </c>
      <c r="B3890" s="325" t="s">
        <v>795</v>
      </c>
      <c r="C3890" s="326">
        <v>12</v>
      </c>
      <c r="D3890" s="321"/>
      <c r="E3890" s="187">
        <v>323</v>
      </c>
      <c r="F3890" s="230"/>
      <c r="G3890" s="327"/>
      <c r="H3890" s="200">
        <f>H3891+H3892+H3893</f>
        <v>102000</v>
      </c>
      <c r="I3890" s="200">
        <f>I3891+I3892+I3893</f>
        <v>14000</v>
      </c>
      <c r="J3890" s="200">
        <f>J3891+J3892+J3893</f>
        <v>0</v>
      </c>
      <c r="K3890" s="200">
        <f t="shared" si="418"/>
        <v>88000</v>
      </c>
    </row>
    <row r="3891" spans="1:11" ht="15" x14ac:dyDescent="0.2">
      <c r="A3891" s="215" t="s">
        <v>914</v>
      </c>
      <c r="B3891" s="213" t="s">
        <v>795</v>
      </c>
      <c r="C3891" s="214">
        <v>12</v>
      </c>
      <c r="D3891" s="215" t="s">
        <v>25</v>
      </c>
      <c r="E3891" s="188">
        <v>3235</v>
      </c>
      <c r="F3891" s="228" t="s">
        <v>42</v>
      </c>
      <c r="H3891" s="330">
        <v>1000</v>
      </c>
      <c r="I3891" s="330"/>
      <c r="J3891" s="330"/>
      <c r="K3891" s="330">
        <f t="shared" si="418"/>
        <v>1000</v>
      </c>
    </row>
    <row r="3892" spans="1:11" ht="15" x14ac:dyDescent="0.2">
      <c r="A3892" s="215" t="s">
        <v>914</v>
      </c>
      <c r="B3892" s="213" t="s">
        <v>795</v>
      </c>
      <c r="C3892" s="214">
        <v>12</v>
      </c>
      <c r="D3892" s="215" t="s">
        <v>25</v>
      </c>
      <c r="E3892" s="188">
        <v>3237</v>
      </c>
      <c r="F3892" s="228" t="s">
        <v>36</v>
      </c>
      <c r="H3892" s="330">
        <v>100000</v>
      </c>
      <c r="I3892" s="330">
        <v>14000</v>
      </c>
      <c r="J3892" s="330"/>
      <c r="K3892" s="330">
        <f t="shared" si="418"/>
        <v>86000</v>
      </c>
    </row>
    <row r="3893" spans="1:11" ht="15" x14ac:dyDescent="0.2">
      <c r="A3893" s="215" t="s">
        <v>914</v>
      </c>
      <c r="B3893" s="213" t="s">
        <v>795</v>
      </c>
      <c r="C3893" s="214">
        <v>12</v>
      </c>
      <c r="D3893" s="215" t="s">
        <v>25</v>
      </c>
      <c r="E3893" s="188">
        <v>3239</v>
      </c>
      <c r="F3893" s="228" t="s">
        <v>41</v>
      </c>
      <c r="H3893" s="330">
        <v>1000</v>
      </c>
      <c r="I3893" s="330"/>
      <c r="J3893" s="330"/>
      <c r="K3893" s="330">
        <f t="shared" si="418"/>
        <v>1000</v>
      </c>
    </row>
    <row r="3894" spans="1:11" x14ac:dyDescent="0.2">
      <c r="A3894" s="321" t="s">
        <v>914</v>
      </c>
      <c r="B3894" s="325" t="s">
        <v>795</v>
      </c>
      <c r="C3894" s="326">
        <v>12</v>
      </c>
      <c r="D3894" s="321"/>
      <c r="E3894" s="187">
        <v>329</v>
      </c>
      <c r="F3894" s="230"/>
      <c r="G3894" s="327"/>
      <c r="H3894" s="200">
        <f>H3895</f>
        <v>2000</v>
      </c>
      <c r="I3894" s="200">
        <f>I3895</f>
        <v>0</v>
      </c>
      <c r="J3894" s="200">
        <f>J3895</f>
        <v>0</v>
      </c>
      <c r="K3894" s="200">
        <f t="shared" si="418"/>
        <v>2000</v>
      </c>
    </row>
    <row r="3895" spans="1:11" ht="15" x14ac:dyDescent="0.2">
      <c r="A3895" s="215" t="s">
        <v>914</v>
      </c>
      <c r="B3895" s="213" t="s">
        <v>795</v>
      </c>
      <c r="C3895" s="214">
        <v>12</v>
      </c>
      <c r="D3895" s="215" t="s">
        <v>25</v>
      </c>
      <c r="E3895" s="188">
        <v>3293</v>
      </c>
      <c r="F3895" s="228" t="s">
        <v>124</v>
      </c>
      <c r="H3895" s="330">
        <v>2000</v>
      </c>
      <c r="I3895" s="330"/>
      <c r="J3895" s="330"/>
      <c r="K3895" s="330">
        <f t="shared" si="418"/>
        <v>2000</v>
      </c>
    </row>
    <row r="3896" spans="1:11" x14ac:dyDescent="0.2">
      <c r="A3896" s="331" t="s">
        <v>914</v>
      </c>
      <c r="B3896" s="329" t="s">
        <v>795</v>
      </c>
      <c r="C3896" s="282">
        <v>559</v>
      </c>
      <c r="D3896" s="329"/>
      <c r="E3896" s="283">
        <v>31</v>
      </c>
      <c r="F3896" s="284"/>
      <c r="G3896" s="284"/>
      <c r="H3896" s="314">
        <f>H3897+H3899</f>
        <v>102000</v>
      </c>
      <c r="I3896" s="314">
        <f>I3897+I3899</f>
        <v>0</v>
      </c>
      <c r="J3896" s="314">
        <f>J3897+J3899</f>
        <v>88000</v>
      </c>
      <c r="K3896" s="314">
        <f t="shared" si="418"/>
        <v>190000</v>
      </c>
    </row>
    <row r="3897" spans="1:11" x14ac:dyDescent="0.2">
      <c r="A3897" s="321" t="s">
        <v>914</v>
      </c>
      <c r="B3897" s="325" t="s">
        <v>795</v>
      </c>
      <c r="C3897" s="326">
        <v>559</v>
      </c>
      <c r="D3897" s="321"/>
      <c r="E3897" s="187">
        <v>311</v>
      </c>
      <c r="F3897" s="230"/>
      <c r="G3897" s="327"/>
      <c r="H3897" s="200">
        <f>H3898</f>
        <v>85000</v>
      </c>
      <c r="I3897" s="200">
        <f>I3898</f>
        <v>0</v>
      </c>
      <c r="J3897" s="200">
        <f>J3898</f>
        <v>75000</v>
      </c>
      <c r="K3897" s="200">
        <f t="shared" si="418"/>
        <v>160000</v>
      </c>
    </row>
    <row r="3898" spans="1:11" ht="15" x14ac:dyDescent="0.2">
      <c r="A3898" s="215" t="s">
        <v>914</v>
      </c>
      <c r="B3898" s="213" t="s">
        <v>795</v>
      </c>
      <c r="C3898" s="214">
        <v>559</v>
      </c>
      <c r="D3898" s="215" t="s">
        <v>25</v>
      </c>
      <c r="E3898" s="188">
        <v>3111</v>
      </c>
      <c r="F3898" s="228" t="s">
        <v>19</v>
      </c>
      <c r="H3898" s="330">
        <v>85000</v>
      </c>
      <c r="I3898" s="330"/>
      <c r="J3898" s="330">
        <v>75000</v>
      </c>
      <c r="K3898" s="330">
        <f t="shared" si="418"/>
        <v>160000</v>
      </c>
    </row>
    <row r="3899" spans="1:11" x14ac:dyDescent="0.2">
      <c r="A3899" s="321" t="s">
        <v>914</v>
      </c>
      <c r="B3899" s="325" t="s">
        <v>795</v>
      </c>
      <c r="C3899" s="326">
        <v>559</v>
      </c>
      <c r="D3899" s="321"/>
      <c r="E3899" s="187">
        <v>313</v>
      </c>
      <c r="F3899" s="230"/>
      <c r="G3899" s="327"/>
      <c r="H3899" s="200">
        <f>H3900</f>
        <v>17000</v>
      </c>
      <c r="I3899" s="200">
        <f>I3900</f>
        <v>0</v>
      </c>
      <c r="J3899" s="200">
        <f>J3900</f>
        <v>13000</v>
      </c>
      <c r="K3899" s="200">
        <f t="shared" si="418"/>
        <v>30000</v>
      </c>
    </row>
    <row r="3900" spans="1:11" ht="15" x14ac:dyDescent="0.2">
      <c r="A3900" s="215" t="s">
        <v>914</v>
      </c>
      <c r="B3900" s="213" t="s">
        <v>795</v>
      </c>
      <c r="C3900" s="214">
        <v>559</v>
      </c>
      <c r="D3900" s="215" t="s">
        <v>25</v>
      </c>
      <c r="E3900" s="188">
        <v>3132</v>
      </c>
      <c r="F3900" s="228" t="s">
        <v>280</v>
      </c>
      <c r="H3900" s="330">
        <v>17000</v>
      </c>
      <c r="I3900" s="330"/>
      <c r="J3900" s="330">
        <v>13000</v>
      </c>
      <c r="K3900" s="330">
        <f t="shared" si="418"/>
        <v>30000</v>
      </c>
    </row>
    <row r="3901" spans="1:11" x14ac:dyDescent="0.2">
      <c r="A3901" s="331" t="s">
        <v>914</v>
      </c>
      <c r="B3901" s="329" t="s">
        <v>795</v>
      </c>
      <c r="C3901" s="282">
        <v>559</v>
      </c>
      <c r="D3901" s="329"/>
      <c r="E3901" s="283">
        <v>32</v>
      </c>
      <c r="F3901" s="284"/>
      <c r="G3901" s="284"/>
      <c r="H3901" s="314">
        <f>H3902+H3905+H3907+H3911</f>
        <v>644000</v>
      </c>
      <c r="I3901" s="314">
        <f>I3902+I3905+I3907+I3911</f>
        <v>88000</v>
      </c>
      <c r="J3901" s="314">
        <f>J3902+J3905+J3907+J3911</f>
        <v>0</v>
      </c>
      <c r="K3901" s="314">
        <f t="shared" si="418"/>
        <v>556000</v>
      </c>
    </row>
    <row r="3902" spans="1:11" x14ac:dyDescent="0.2">
      <c r="A3902" s="321" t="s">
        <v>914</v>
      </c>
      <c r="B3902" s="325" t="s">
        <v>795</v>
      </c>
      <c r="C3902" s="326">
        <v>559</v>
      </c>
      <c r="D3902" s="321"/>
      <c r="E3902" s="187">
        <v>321</v>
      </c>
      <c r="F3902" s="230"/>
      <c r="G3902" s="327"/>
      <c r="H3902" s="200">
        <f>H3903+H3904</f>
        <v>101000</v>
      </c>
      <c r="I3902" s="200">
        <f>I3903+I3904</f>
        <v>0</v>
      </c>
      <c r="J3902" s="200">
        <f>J3903+J3904</f>
        <v>0</v>
      </c>
      <c r="K3902" s="200">
        <f t="shared" si="418"/>
        <v>101000</v>
      </c>
    </row>
    <row r="3903" spans="1:11" ht="15" x14ac:dyDescent="0.2">
      <c r="A3903" s="215" t="s">
        <v>914</v>
      </c>
      <c r="B3903" s="213" t="s">
        <v>795</v>
      </c>
      <c r="C3903" s="214">
        <v>559</v>
      </c>
      <c r="D3903" s="215" t="s">
        <v>25</v>
      </c>
      <c r="E3903" s="188">
        <v>3211</v>
      </c>
      <c r="F3903" s="228" t="s">
        <v>110</v>
      </c>
      <c r="H3903" s="330">
        <v>95000</v>
      </c>
      <c r="I3903" s="330"/>
      <c r="J3903" s="330"/>
      <c r="K3903" s="330">
        <f t="shared" si="418"/>
        <v>95000</v>
      </c>
    </row>
    <row r="3904" spans="1:11" ht="30" x14ac:dyDescent="0.2">
      <c r="A3904" s="215" t="s">
        <v>914</v>
      </c>
      <c r="B3904" s="213" t="s">
        <v>795</v>
      </c>
      <c r="C3904" s="214">
        <v>559</v>
      </c>
      <c r="D3904" s="215" t="s">
        <v>25</v>
      </c>
      <c r="E3904" s="188">
        <v>3212</v>
      </c>
      <c r="F3904" s="228" t="s">
        <v>111</v>
      </c>
      <c r="H3904" s="330">
        <v>6000</v>
      </c>
      <c r="I3904" s="330"/>
      <c r="J3904" s="330"/>
      <c r="K3904" s="330">
        <f t="shared" si="418"/>
        <v>6000</v>
      </c>
    </row>
    <row r="3905" spans="1:11" x14ac:dyDescent="0.2">
      <c r="A3905" s="321" t="s">
        <v>914</v>
      </c>
      <c r="B3905" s="325" t="s">
        <v>795</v>
      </c>
      <c r="C3905" s="326">
        <v>559</v>
      </c>
      <c r="D3905" s="321"/>
      <c r="E3905" s="187">
        <v>322</v>
      </c>
      <c r="F3905" s="230"/>
      <c r="G3905" s="327"/>
      <c r="H3905" s="200">
        <f>H3906</f>
        <v>17000</v>
      </c>
      <c r="I3905" s="200">
        <f>I3906</f>
        <v>0</v>
      </c>
      <c r="J3905" s="200">
        <f>J3906</f>
        <v>0</v>
      </c>
      <c r="K3905" s="200">
        <f t="shared" si="418"/>
        <v>17000</v>
      </c>
    </row>
    <row r="3906" spans="1:11" ht="15" x14ac:dyDescent="0.2">
      <c r="A3906" s="215" t="s">
        <v>914</v>
      </c>
      <c r="B3906" s="213" t="s">
        <v>795</v>
      </c>
      <c r="C3906" s="214">
        <v>559</v>
      </c>
      <c r="D3906" s="215" t="s">
        <v>25</v>
      </c>
      <c r="E3906" s="188">
        <v>3223</v>
      </c>
      <c r="F3906" s="228" t="s">
        <v>115</v>
      </c>
      <c r="H3906" s="330">
        <v>17000</v>
      </c>
      <c r="I3906" s="330"/>
      <c r="J3906" s="330"/>
      <c r="K3906" s="330">
        <f t="shared" si="418"/>
        <v>17000</v>
      </c>
    </row>
    <row r="3907" spans="1:11" x14ac:dyDescent="0.2">
      <c r="A3907" s="321" t="s">
        <v>914</v>
      </c>
      <c r="B3907" s="325" t="s">
        <v>795</v>
      </c>
      <c r="C3907" s="326">
        <v>559</v>
      </c>
      <c r="D3907" s="321"/>
      <c r="E3907" s="187">
        <v>323</v>
      </c>
      <c r="F3907" s="230"/>
      <c r="G3907" s="327"/>
      <c r="H3907" s="200">
        <f>H3908+H3909+H3910</f>
        <v>518000</v>
      </c>
      <c r="I3907" s="200">
        <f>I3908+I3909+I3910</f>
        <v>88000</v>
      </c>
      <c r="J3907" s="200">
        <f>J3908+J3909+J3910</f>
        <v>0</v>
      </c>
      <c r="K3907" s="200">
        <f t="shared" si="418"/>
        <v>430000</v>
      </c>
    </row>
    <row r="3908" spans="1:11" ht="15" x14ac:dyDescent="0.2">
      <c r="A3908" s="215" t="s">
        <v>914</v>
      </c>
      <c r="B3908" s="213" t="s">
        <v>795</v>
      </c>
      <c r="C3908" s="214">
        <v>559</v>
      </c>
      <c r="D3908" s="215" t="s">
        <v>25</v>
      </c>
      <c r="E3908" s="188">
        <v>3235</v>
      </c>
      <c r="F3908" s="228" t="s">
        <v>42</v>
      </c>
      <c r="H3908" s="330">
        <v>8000</v>
      </c>
      <c r="I3908" s="330"/>
      <c r="J3908" s="330"/>
      <c r="K3908" s="330">
        <f t="shared" si="418"/>
        <v>8000</v>
      </c>
    </row>
    <row r="3909" spans="1:11" ht="15" x14ac:dyDescent="0.2">
      <c r="A3909" s="215" t="s">
        <v>914</v>
      </c>
      <c r="B3909" s="213" t="s">
        <v>795</v>
      </c>
      <c r="C3909" s="214">
        <v>559</v>
      </c>
      <c r="D3909" s="215" t="s">
        <v>25</v>
      </c>
      <c r="E3909" s="188">
        <v>3237</v>
      </c>
      <c r="F3909" s="228" t="s">
        <v>36</v>
      </c>
      <c r="H3909" s="330">
        <v>500000</v>
      </c>
      <c r="I3909" s="330">
        <v>88000</v>
      </c>
      <c r="J3909" s="330"/>
      <c r="K3909" s="330">
        <f t="shared" si="418"/>
        <v>412000</v>
      </c>
    </row>
    <row r="3910" spans="1:11" ht="15" x14ac:dyDescent="0.2">
      <c r="A3910" s="215" t="s">
        <v>914</v>
      </c>
      <c r="B3910" s="213" t="s">
        <v>795</v>
      </c>
      <c r="C3910" s="214">
        <v>559</v>
      </c>
      <c r="D3910" s="215" t="s">
        <v>25</v>
      </c>
      <c r="E3910" s="188">
        <v>3239</v>
      </c>
      <c r="F3910" s="228" t="s">
        <v>41</v>
      </c>
      <c r="H3910" s="330">
        <v>10000</v>
      </c>
      <c r="I3910" s="330"/>
      <c r="J3910" s="330"/>
      <c r="K3910" s="330">
        <f t="shared" si="418"/>
        <v>10000</v>
      </c>
    </row>
    <row r="3911" spans="1:11" x14ac:dyDescent="0.2">
      <c r="A3911" s="321" t="s">
        <v>914</v>
      </c>
      <c r="B3911" s="325" t="s">
        <v>795</v>
      </c>
      <c r="C3911" s="326">
        <v>559</v>
      </c>
      <c r="D3911" s="321"/>
      <c r="E3911" s="187">
        <v>329</v>
      </c>
      <c r="F3911" s="230"/>
      <c r="G3911" s="327"/>
      <c r="H3911" s="200">
        <f>H3912</f>
        <v>8000</v>
      </c>
      <c r="I3911" s="200">
        <f>I3912</f>
        <v>0</v>
      </c>
      <c r="J3911" s="200">
        <f>J3912</f>
        <v>0</v>
      </c>
      <c r="K3911" s="200">
        <f t="shared" si="418"/>
        <v>8000</v>
      </c>
    </row>
    <row r="3912" spans="1:11" ht="15" x14ac:dyDescent="0.2">
      <c r="A3912" s="215" t="s">
        <v>914</v>
      </c>
      <c r="B3912" s="213" t="s">
        <v>795</v>
      </c>
      <c r="C3912" s="214">
        <v>559</v>
      </c>
      <c r="D3912" s="215" t="s">
        <v>25</v>
      </c>
      <c r="E3912" s="188">
        <v>3293</v>
      </c>
      <c r="F3912" s="228" t="s">
        <v>124</v>
      </c>
      <c r="H3912" s="330">
        <v>8000</v>
      </c>
      <c r="I3912" s="330"/>
      <c r="J3912" s="330"/>
      <c r="K3912" s="330">
        <f t="shared" si="418"/>
        <v>8000</v>
      </c>
    </row>
    <row r="3913" spans="1:11" ht="47.25" x14ac:dyDescent="0.2">
      <c r="A3913" s="354" t="s">
        <v>914</v>
      </c>
      <c r="B3913" s="293" t="s">
        <v>797</v>
      </c>
      <c r="C3913" s="293"/>
      <c r="D3913" s="293"/>
      <c r="E3913" s="294"/>
      <c r="F3913" s="296" t="s">
        <v>796</v>
      </c>
      <c r="G3913" s="297" t="s">
        <v>685</v>
      </c>
      <c r="H3913" s="298">
        <f>H3914+H3919+H3928+H3931+H3936+H3945+H3948+H3953+H3962</f>
        <v>1154000</v>
      </c>
      <c r="I3913" s="298">
        <f t="shared" ref="I3913:J3913" si="423">I3914+I3919+I3928+I3931+I3936+I3945+I3948+I3953+I3962</f>
        <v>0</v>
      </c>
      <c r="J3913" s="298">
        <f t="shared" si="423"/>
        <v>0</v>
      </c>
      <c r="K3913" s="298">
        <f t="shared" si="418"/>
        <v>1154000</v>
      </c>
    </row>
    <row r="3914" spans="1:11" x14ac:dyDescent="0.2">
      <c r="A3914" s="331" t="s">
        <v>914</v>
      </c>
      <c r="B3914" s="329" t="s">
        <v>797</v>
      </c>
      <c r="C3914" s="282">
        <v>12</v>
      </c>
      <c r="D3914" s="329"/>
      <c r="E3914" s="283">
        <v>31</v>
      </c>
      <c r="F3914" s="284"/>
      <c r="G3914" s="284"/>
      <c r="H3914" s="314">
        <f>H3915+H3917</f>
        <v>26500</v>
      </c>
      <c r="I3914" s="314">
        <f>I3915+I3917</f>
        <v>0</v>
      </c>
      <c r="J3914" s="314">
        <f>J3915+J3917</f>
        <v>0</v>
      </c>
      <c r="K3914" s="314">
        <f t="shared" si="418"/>
        <v>26500</v>
      </c>
    </row>
    <row r="3915" spans="1:11" x14ac:dyDescent="0.2">
      <c r="A3915" s="321" t="s">
        <v>914</v>
      </c>
      <c r="B3915" s="325" t="s">
        <v>797</v>
      </c>
      <c r="C3915" s="326">
        <v>12</v>
      </c>
      <c r="D3915" s="321"/>
      <c r="E3915" s="187">
        <v>311</v>
      </c>
      <c r="F3915" s="230"/>
      <c r="G3915" s="327"/>
      <c r="H3915" s="200">
        <f>H3916</f>
        <v>22000</v>
      </c>
      <c r="I3915" s="200">
        <f>I3916</f>
        <v>0</v>
      </c>
      <c r="J3915" s="200">
        <f>J3916</f>
        <v>0</v>
      </c>
      <c r="K3915" s="200">
        <f t="shared" ref="K3915:K3978" si="424">H3915-I3915+J3915</f>
        <v>22000</v>
      </c>
    </row>
    <row r="3916" spans="1:11" ht="15" x14ac:dyDescent="0.2">
      <c r="A3916" s="215" t="s">
        <v>914</v>
      </c>
      <c r="B3916" s="213" t="s">
        <v>797</v>
      </c>
      <c r="C3916" s="214">
        <v>12</v>
      </c>
      <c r="D3916" s="215" t="s">
        <v>25</v>
      </c>
      <c r="E3916" s="188">
        <v>3111</v>
      </c>
      <c r="F3916" s="228" t="s">
        <v>19</v>
      </c>
      <c r="H3916" s="330">
        <v>22000</v>
      </c>
      <c r="I3916" s="330"/>
      <c r="J3916" s="330"/>
      <c r="K3916" s="330">
        <f t="shared" si="424"/>
        <v>22000</v>
      </c>
    </row>
    <row r="3917" spans="1:11" x14ac:dyDescent="0.2">
      <c r="A3917" s="321" t="s">
        <v>914</v>
      </c>
      <c r="B3917" s="325" t="s">
        <v>797</v>
      </c>
      <c r="C3917" s="326">
        <v>12</v>
      </c>
      <c r="D3917" s="321"/>
      <c r="E3917" s="187">
        <v>313</v>
      </c>
      <c r="F3917" s="230"/>
      <c r="G3917" s="327"/>
      <c r="H3917" s="200">
        <f>H3918</f>
        <v>4500</v>
      </c>
      <c r="I3917" s="200">
        <f>I3918</f>
        <v>0</v>
      </c>
      <c r="J3917" s="200">
        <f>J3918</f>
        <v>0</v>
      </c>
      <c r="K3917" s="200">
        <f t="shared" si="424"/>
        <v>4500</v>
      </c>
    </row>
    <row r="3918" spans="1:11" ht="15" x14ac:dyDescent="0.2">
      <c r="A3918" s="215" t="s">
        <v>914</v>
      </c>
      <c r="B3918" s="213" t="s">
        <v>797</v>
      </c>
      <c r="C3918" s="214">
        <v>12</v>
      </c>
      <c r="D3918" s="215" t="s">
        <v>25</v>
      </c>
      <c r="E3918" s="188">
        <v>3132</v>
      </c>
      <c r="F3918" s="228" t="s">
        <v>280</v>
      </c>
      <c r="H3918" s="330">
        <v>4500</v>
      </c>
      <c r="I3918" s="330"/>
      <c r="J3918" s="330"/>
      <c r="K3918" s="330">
        <f t="shared" si="424"/>
        <v>4500</v>
      </c>
    </row>
    <row r="3919" spans="1:11" x14ac:dyDescent="0.2">
      <c r="A3919" s="331" t="s">
        <v>914</v>
      </c>
      <c r="B3919" s="329" t="s">
        <v>797</v>
      </c>
      <c r="C3919" s="282">
        <v>12</v>
      </c>
      <c r="D3919" s="329"/>
      <c r="E3919" s="283">
        <v>32</v>
      </c>
      <c r="F3919" s="284"/>
      <c r="G3919" s="284"/>
      <c r="H3919" s="314">
        <f>H3920+H3922+H3926</f>
        <v>162500</v>
      </c>
      <c r="I3919" s="314">
        <f>I3920+I3922+I3926</f>
        <v>0</v>
      </c>
      <c r="J3919" s="314">
        <f>J3920+J3922+J3926</f>
        <v>0</v>
      </c>
      <c r="K3919" s="314">
        <f t="shared" si="424"/>
        <v>162500</v>
      </c>
    </row>
    <row r="3920" spans="1:11" x14ac:dyDescent="0.2">
      <c r="A3920" s="321" t="s">
        <v>914</v>
      </c>
      <c r="B3920" s="325" t="s">
        <v>797</v>
      </c>
      <c r="C3920" s="326">
        <v>12</v>
      </c>
      <c r="D3920" s="321"/>
      <c r="E3920" s="187">
        <v>321</v>
      </c>
      <c r="F3920" s="230"/>
      <c r="G3920" s="327"/>
      <c r="H3920" s="200">
        <f>H3921</f>
        <v>5000</v>
      </c>
      <c r="I3920" s="200">
        <f>I3921</f>
        <v>0</v>
      </c>
      <c r="J3920" s="200">
        <f>J3921</f>
        <v>0</v>
      </c>
      <c r="K3920" s="200">
        <f t="shared" si="424"/>
        <v>5000</v>
      </c>
    </row>
    <row r="3921" spans="1:11" ht="15" x14ac:dyDescent="0.2">
      <c r="A3921" s="215" t="s">
        <v>914</v>
      </c>
      <c r="B3921" s="213" t="s">
        <v>797</v>
      </c>
      <c r="C3921" s="214">
        <v>12</v>
      </c>
      <c r="D3921" s="215" t="s">
        <v>25</v>
      </c>
      <c r="E3921" s="188">
        <v>3211</v>
      </c>
      <c r="F3921" s="228" t="s">
        <v>110</v>
      </c>
      <c r="H3921" s="330">
        <v>5000</v>
      </c>
      <c r="I3921" s="330"/>
      <c r="J3921" s="330"/>
      <c r="K3921" s="330">
        <f t="shared" si="424"/>
        <v>5000</v>
      </c>
    </row>
    <row r="3922" spans="1:11" x14ac:dyDescent="0.2">
      <c r="A3922" s="321" t="s">
        <v>914</v>
      </c>
      <c r="B3922" s="325" t="s">
        <v>797</v>
      </c>
      <c r="C3922" s="326">
        <v>12</v>
      </c>
      <c r="D3922" s="321"/>
      <c r="E3922" s="187">
        <v>323</v>
      </c>
      <c r="F3922" s="230"/>
      <c r="G3922" s="327"/>
      <c r="H3922" s="200">
        <f>H3923+H3924+H3925</f>
        <v>154000</v>
      </c>
      <c r="I3922" s="200">
        <f>I3923+I3924+I3925</f>
        <v>0</v>
      </c>
      <c r="J3922" s="200">
        <f>J3923+J3924+J3925</f>
        <v>0</v>
      </c>
      <c r="K3922" s="200">
        <f t="shared" si="424"/>
        <v>154000</v>
      </c>
    </row>
    <row r="3923" spans="1:11" ht="15" x14ac:dyDescent="0.2">
      <c r="A3923" s="215" t="s">
        <v>914</v>
      </c>
      <c r="B3923" s="213" t="s">
        <v>797</v>
      </c>
      <c r="C3923" s="214">
        <v>12</v>
      </c>
      <c r="D3923" s="215" t="s">
        <v>25</v>
      </c>
      <c r="E3923" s="188">
        <v>3233</v>
      </c>
      <c r="F3923" s="228" t="s">
        <v>119</v>
      </c>
      <c r="H3923" s="330">
        <v>2000</v>
      </c>
      <c r="I3923" s="330"/>
      <c r="J3923" s="330"/>
      <c r="K3923" s="330">
        <f t="shared" si="424"/>
        <v>2000</v>
      </c>
    </row>
    <row r="3924" spans="1:11" ht="15" x14ac:dyDescent="0.2">
      <c r="A3924" s="215" t="s">
        <v>914</v>
      </c>
      <c r="B3924" s="213" t="s">
        <v>797</v>
      </c>
      <c r="C3924" s="214">
        <v>12</v>
      </c>
      <c r="D3924" s="215" t="s">
        <v>25</v>
      </c>
      <c r="E3924" s="188">
        <v>3235</v>
      </c>
      <c r="F3924" s="228" t="s">
        <v>42</v>
      </c>
      <c r="H3924" s="330">
        <v>2000</v>
      </c>
      <c r="I3924" s="330"/>
      <c r="J3924" s="330"/>
      <c r="K3924" s="330">
        <f t="shared" si="424"/>
        <v>2000</v>
      </c>
    </row>
    <row r="3925" spans="1:11" ht="15" x14ac:dyDescent="0.2">
      <c r="A3925" s="215" t="s">
        <v>914</v>
      </c>
      <c r="B3925" s="213" t="s">
        <v>797</v>
      </c>
      <c r="C3925" s="214">
        <v>12</v>
      </c>
      <c r="D3925" s="215" t="s">
        <v>25</v>
      </c>
      <c r="E3925" s="188">
        <v>3237</v>
      </c>
      <c r="F3925" s="228" t="s">
        <v>36</v>
      </c>
      <c r="H3925" s="330">
        <v>150000</v>
      </c>
      <c r="I3925" s="330"/>
      <c r="J3925" s="330"/>
      <c r="K3925" s="330">
        <f t="shared" si="424"/>
        <v>150000</v>
      </c>
    </row>
    <row r="3926" spans="1:11" x14ac:dyDescent="0.2">
      <c r="A3926" s="321" t="s">
        <v>914</v>
      </c>
      <c r="B3926" s="325" t="s">
        <v>797</v>
      </c>
      <c r="C3926" s="326">
        <v>12</v>
      </c>
      <c r="D3926" s="321"/>
      <c r="E3926" s="187">
        <v>329</v>
      </c>
      <c r="F3926" s="230"/>
      <c r="G3926" s="327"/>
      <c r="H3926" s="200">
        <f>H3927</f>
        <v>3500</v>
      </c>
      <c r="I3926" s="200">
        <f>I3927</f>
        <v>0</v>
      </c>
      <c r="J3926" s="200">
        <f>J3927</f>
        <v>0</v>
      </c>
      <c r="K3926" s="200">
        <f t="shared" si="424"/>
        <v>3500</v>
      </c>
    </row>
    <row r="3927" spans="1:11" ht="15" x14ac:dyDescent="0.2">
      <c r="A3927" s="215" t="s">
        <v>914</v>
      </c>
      <c r="B3927" s="213" t="s">
        <v>797</v>
      </c>
      <c r="C3927" s="214">
        <v>12</v>
      </c>
      <c r="D3927" s="215" t="s">
        <v>25</v>
      </c>
      <c r="E3927" s="188">
        <v>3293</v>
      </c>
      <c r="F3927" s="228" t="s">
        <v>124</v>
      </c>
      <c r="H3927" s="330">
        <v>3500</v>
      </c>
      <c r="I3927" s="330"/>
      <c r="J3927" s="330"/>
      <c r="K3927" s="330">
        <f t="shared" si="424"/>
        <v>3500</v>
      </c>
    </row>
    <row r="3928" spans="1:11" x14ac:dyDescent="0.2">
      <c r="A3928" s="331" t="s">
        <v>914</v>
      </c>
      <c r="B3928" s="329" t="s">
        <v>797</v>
      </c>
      <c r="C3928" s="282">
        <v>12</v>
      </c>
      <c r="D3928" s="329"/>
      <c r="E3928" s="283">
        <v>41</v>
      </c>
      <c r="F3928" s="284"/>
      <c r="G3928" s="284"/>
      <c r="H3928" s="314">
        <f t="shared" ref="H3928:J3929" si="425">H3929</f>
        <v>1000</v>
      </c>
      <c r="I3928" s="314">
        <f t="shared" si="425"/>
        <v>0</v>
      </c>
      <c r="J3928" s="314">
        <f t="shared" si="425"/>
        <v>0</v>
      </c>
      <c r="K3928" s="314">
        <f t="shared" si="424"/>
        <v>1000</v>
      </c>
    </row>
    <row r="3929" spans="1:11" x14ac:dyDescent="0.2">
      <c r="A3929" s="321" t="s">
        <v>914</v>
      </c>
      <c r="B3929" s="325" t="s">
        <v>797</v>
      </c>
      <c r="C3929" s="326">
        <v>12</v>
      </c>
      <c r="D3929" s="321"/>
      <c r="E3929" s="187">
        <v>412</v>
      </c>
      <c r="F3929" s="230"/>
      <c r="G3929" s="327"/>
      <c r="H3929" s="200">
        <f t="shared" si="425"/>
        <v>1000</v>
      </c>
      <c r="I3929" s="200">
        <f t="shared" si="425"/>
        <v>0</v>
      </c>
      <c r="J3929" s="200">
        <f t="shared" si="425"/>
        <v>0</v>
      </c>
      <c r="K3929" s="200">
        <f t="shared" si="424"/>
        <v>1000</v>
      </c>
    </row>
    <row r="3930" spans="1:11" ht="15" x14ac:dyDescent="0.2">
      <c r="A3930" s="215" t="s">
        <v>914</v>
      </c>
      <c r="B3930" s="213" t="s">
        <v>797</v>
      </c>
      <c r="C3930" s="214">
        <v>12</v>
      </c>
      <c r="D3930" s="215" t="s">
        <v>25</v>
      </c>
      <c r="E3930" s="188">
        <v>4126</v>
      </c>
      <c r="F3930" s="228" t="s">
        <v>4</v>
      </c>
      <c r="H3930" s="330">
        <v>1000</v>
      </c>
      <c r="I3930" s="330"/>
      <c r="J3930" s="330"/>
      <c r="K3930" s="330">
        <f t="shared" si="424"/>
        <v>1000</v>
      </c>
    </row>
    <row r="3931" spans="1:11" x14ac:dyDescent="0.2">
      <c r="A3931" s="331" t="s">
        <v>914</v>
      </c>
      <c r="B3931" s="329" t="s">
        <v>797</v>
      </c>
      <c r="C3931" s="282">
        <v>51</v>
      </c>
      <c r="D3931" s="329"/>
      <c r="E3931" s="283">
        <v>31</v>
      </c>
      <c r="F3931" s="284"/>
      <c r="G3931" s="284"/>
      <c r="H3931" s="314">
        <f>H3932+H3934</f>
        <v>15000</v>
      </c>
      <c r="I3931" s="314">
        <f>I3932+I3934</f>
        <v>0</v>
      </c>
      <c r="J3931" s="314">
        <f>J3932+J3934</f>
        <v>0</v>
      </c>
      <c r="K3931" s="314">
        <f t="shared" si="424"/>
        <v>15000</v>
      </c>
    </row>
    <row r="3932" spans="1:11" x14ac:dyDescent="0.2">
      <c r="A3932" s="321" t="s">
        <v>914</v>
      </c>
      <c r="B3932" s="325" t="s">
        <v>797</v>
      </c>
      <c r="C3932" s="326">
        <v>51</v>
      </c>
      <c r="D3932" s="321"/>
      <c r="E3932" s="187">
        <v>311</v>
      </c>
      <c r="F3932" s="230"/>
      <c r="G3932" s="327"/>
      <c r="H3932" s="200">
        <f>H3933</f>
        <v>12500</v>
      </c>
      <c r="I3932" s="200">
        <f>I3933</f>
        <v>0</v>
      </c>
      <c r="J3932" s="200">
        <f>J3933</f>
        <v>0</v>
      </c>
      <c r="K3932" s="200">
        <f t="shared" si="424"/>
        <v>12500</v>
      </c>
    </row>
    <row r="3933" spans="1:11" ht="15" x14ac:dyDescent="0.2">
      <c r="A3933" s="215" t="s">
        <v>914</v>
      </c>
      <c r="B3933" s="213" t="s">
        <v>797</v>
      </c>
      <c r="C3933" s="214">
        <v>51</v>
      </c>
      <c r="D3933" s="215" t="s">
        <v>25</v>
      </c>
      <c r="E3933" s="188">
        <v>3111</v>
      </c>
      <c r="F3933" s="228" t="s">
        <v>19</v>
      </c>
      <c r="H3933" s="330">
        <v>12500</v>
      </c>
      <c r="I3933" s="330"/>
      <c r="J3933" s="330"/>
      <c r="K3933" s="330">
        <f t="shared" si="424"/>
        <v>12500</v>
      </c>
    </row>
    <row r="3934" spans="1:11" x14ac:dyDescent="0.2">
      <c r="A3934" s="321" t="s">
        <v>914</v>
      </c>
      <c r="B3934" s="325" t="s">
        <v>797</v>
      </c>
      <c r="C3934" s="326">
        <v>51</v>
      </c>
      <c r="D3934" s="321"/>
      <c r="E3934" s="187">
        <v>313</v>
      </c>
      <c r="F3934" s="230"/>
      <c r="G3934" s="327"/>
      <c r="H3934" s="200">
        <f>H3935</f>
        <v>2500</v>
      </c>
      <c r="I3934" s="200">
        <f>I3935</f>
        <v>0</v>
      </c>
      <c r="J3934" s="200">
        <f>J3935</f>
        <v>0</v>
      </c>
      <c r="K3934" s="200">
        <f t="shared" si="424"/>
        <v>2500</v>
      </c>
    </row>
    <row r="3935" spans="1:11" ht="15" x14ac:dyDescent="0.2">
      <c r="A3935" s="215" t="s">
        <v>914</v>
      </c>
      <c r="B3935" s="213" t="s">
        <v>797</v>
      </c>
      <c r="C3935" s="214">
        <v>51</v>
      </c>
      <c r="D3935" s="215" t="s">
        <v>25</v>
      </c>
      <c r="E3935" s="188">
        <v>3132</v>
      </c>
      <c r="F3935" s="228" t="s">
        <v>280</v>
      </c>
      <c r="H3935" s="330">
        <v>2500</v>
      </c>
      <c r="I3935" s="330"/>
      <c r="J3935" s="330"/>
      <c r="K3935" s="330">
        <f t="shared" si="424"/>
        <v>2500</v>
      </c>
    </row>
    <row r="3936" spans="1:11" x14ac:dyDescent="0.2">
      <c r="A3936" s="331" t="s">
        <v>914</v>
      </c>
      <c r="B3936" s="329" t="s">
        <v>797</v>
      </c>
      <c r="C3936" s="282">
        <v>51</v>
      </c>
      <c r="D3936" s="329"/>
      <c r="E3936" s="283">
        <v>32</v>
      </c>
      <c r="F3936" s="284"/>
      <c r="G3936" s="284"/>
      <c r="H3936" s="314">
        <f>H3937+H3939+H3943</f>
        <v>11000</v>
      </c>
      <c r="I3936" s="314">
        <f>I3937+I3939+I3943</f>
        <v>0</v>
      </c>
      <c r="J3936" s="314">
        <f>J3937+J3939+J3943</f>
        <v>0</v>
      </c>
      <c r="K3936" s="314">
        <f t="shared" si="424"/>
        <v>11000</v>
      </c>
    </row>
    <row r="3937" spans="1:11" x14ac:dyDescent="0.2">
      <c r="A3937" s="321" t="s">
        <v>914</v>
      </c>
      <c r="B3937" s="325" t="s">
        <v>797</v>
      </c>
      <c r="C3937" s="326">
        <v>51</v>
      </c>
      <c r="D3937" s="321"/>
      <c r="E3937" s="187">
        <v>321</v>
      </c>
      <c r="F3937" s="230"/>
      <c r="G3937" s="327"/>
      <c r="H3937" s="200">
        <f>H3938</f>
        <v>1000</v>
      </c>
      <c r="I3937" s="200">
        <f>I3938</f>
        <v>0</v>
      </c>
      <c r="J3937" s="200">
        <f>J3938</f>
        <v>0</v>
      </c>
      <c r="K3937" s="200">
        <f t="shared" si="424"/>
        <v>1000</v>
      </c>
    </row>
    <row r="3938" spans="1:11" ht="15" x14ac:dyDescent="0.2">
      <c r="A3938" s="215" t="s">
        <v>914</v>
      </c>
      <c r="B3938" s="213" t="s">
        <v>797</v>
      </c>
      <c r="C3938" s="214">
        <v>51</v>
      </c>
      <c r="D3938" s="215" t="s">
        <v>25</v>
      </c>
      <c r="E3938" s="188">
        <v>3211</v>
      </c>
      <c r="F3938" s="228" t="s">
        <v>110</v>
      </c>
      <c r="H3938" s="330">
        <v>1000</v>
      </c>
      <c r="I3938" s="330"/>
      <c r="J3938" s="330"/>
      <c r="K3938" s="330">
        <f t="shared" si="424"/>
        <v>1000</v>
      </c>
    </row>
    <row r="3939" spans="1:11" x14ac:dyDescent="0.2">
      <c r="A3939" s="321" t="s">
        <v>914</v>
      </c>
      <c r="B3939" s="325" t="s">
        <v>797</v>
      </c>
      <c r="C3939" s="326">
        <v>51</v>
      </c>
      <c r="D3939" s="321"/>
      <c r="E3939" s="187">
        <v>323</v>
      </c>
      <c r="F3939" s="230"/>
      <c r="G3939" s="327"/>
      <c r="H3939" s="200">
        <f>H3940+H3941+H3942</f>
        <v>8000</v>
      </c>
      <c r="I3939" s="200">
        <f>I3940+I3941+I3942</f>
        <v>0</v>
      </c>
      <c r="J3939" s="200">
        <f>J3940+J3941+J3942</f>
        <v>0</v>
      </c>
      <c r="K3939" s="200">
        <f t="shared" si="424"/>
        <v>8000</v>
      </c>
    </row>
    <row r="3940" spans="1:11" ht="15" x14ac:dyDescent="0.2">
      <c r="A3940" s="215" t="s">
        <v>914</v>
      </c>
      <c r="B3940" s="213" t="s">
        <v>797</v>
      </c>
      <c r="C3940" s="214">
        <v>51</v>
      </c>
      <c r="D3940" s="215" t="s">
        <v>25</v>
      </c>
      <c r="E3940" s="188">
        <v>3233</v>
      </c>
      <c r="F3940" s="228" t="s">
        <v>119</v>
      </c>
      <c r="H3940" s="330">
        <v>2000</v>
      </c>
      <c r="I3940" s="330"/>
      <c r="J3940" s="330"/>
      <c r="K3940" s="330">
        <f t="shared" si="424"/>
        <v>2000</v>
      </c>
    </row>
    <row r="3941" spans="1:11" ht="15" x14ac:dyDescent="0.2">
      <c r="A3941" s="215" t="s">
        <v>914</v>
      </c>
      <c r="B3941" s="213" t="s">
        <v>797</v>
      </c>
      <c r="C3941" s="214">
        <v>51</v>
      </c>
      <c r="D3941" s="215" t="s">
        <v>25</v>
      </c>
      <c r="E3941" s="188">
        <v>3235</v>
      </c>
      <c r="F3941" s="228" t="s">
        <v>42</v>
      </c>
      <c r="H3941" s="330">
        <v>2000</v>
      </c>
      <c r="I3941" s="330"/>
      <c r="J3941" s="330"/>
      <c r="K3941" s="330">
        <f t="shared" si="424"/>
        <v>2000</v>
      </c>
    </row>
    <row r="3942" spans="1:11" ht="15" x14ac:dyDescent="0.2">
      <c r="A3942" s="215" t="s">
        <v>914</v>
      </c>
      <c r="B3942" s="213" t="s">
        <v>797</v>
      </c>
      <c r="C3942" s="214">
        <v>51</v>
      </c>
      <c r="D3942" s="215" t="s">
        <v>25</v>
      </c>
      <c r="E3942" s="188">
        <v>3237</v>
      </c>
      <c r="F3942" s="228" t="s">
        <v>36</v>
      </c>
      <c r="H3942" s="330">
        <v>4000</v>
      </c>
      <c r="I3942" s="330"/>
      <c r="J3942" s="330"/>
      <c r="K3942" s="330">
        <f t="shared" si="424"/>
        <v>4000</v>
      </c>
    </row>
    <row r="3943" spans="1:11" x14ac:dyDescent="0.2">
      <c r="A3943" s="321" t="s">
        <v>914</v>
      </c>
      <c r="B3943" s="325" t="s">
        <v>797</v>
      </c>
      <c r="C3943" s="326">
        <v>51</v>
      </c>
      <c r="D3943" s="321"/>
      <c r="E3943" s="187">
        <v>329</v>
      </c>
      <c r="F3943" s="230"/>
      <c r="G3943" s="327"/>
      <c r="H3943" s="200">
        <f>H3944</f>
        <v>2000</v>
      </c>
      <c r="I3943" s="200">
        <f>I3944</f>
        <v>0</v>
      </c>
      <c r="J3943" s="200">
        <f>J3944</f>
        <v>0</v>
      </c>
      <c r="K3943" s="200">
        <f t="shared" si="424"/>
        <v>2000</v>
      </c>
    </row>
    <row r="3944" spans="1:11" ht="15" x14ac:dyDescent="0.2">
      <c r="A3944" s="215" t="s">
        <v>914</v>
      </c>
      <c r="B3944" s="213" t="s">
        <v>797</v>
      </c>
      <c r="C3944" s="214">
        <v>51</v>
      </c>
      <c r="D3944" s="215" t="s">
        <v>25</v>
      </c>
      <c r="E3944" s="188">
        <v>3293</v>
      </c>
      <c r="F3944" s="228" t="s">
        <v>124</v>
      </c>
      <c r="H3944" s="330">
        <v>2000</v>
      </c>
      <c r="I3944" s="330"/>
      <c r="J3944" s="330"/>
      <c r="K3944" s="330">
        <f t="shared" si="424"/>
        <v>2000</v>
      </c>
    </row>
    <row r="3945" spans="1:11" x14ac:dyDescent="0.2">
      <c r="A3945" s="331" t="s">
        <v>914</v>
      </c>
      <c r="B3945" s="329" t="s">
        <v>797</v>
      </c>
      <c r="C3945" s="282">
        <v>51</v>
      </c>
      <c r="D3945" s="329"/>
      <c r="E3945" s="283">
        <v>41</v>
      </c>
      <c r="F3945" s="284"/>
      <c r="G3945" s="284"/>
      <c r="H3945" s="314">
        <f t="shared" ref="H3945:J3946" si="426">H3946</f>
        <v>1000</v>
      </c>
      <c r="I3945" s="314">
        <f t="shared" si="426"/>
        <v>0</v>
      </c>
      <c r="J3945" s="314">
        <f t="shared" si="426"/>
        <v>0</v>
      </c>
      <c r="K3945" s="314">
        <f t="shared" si="424"/>
        <v>1000</v>
      </c>
    </row>
    <row r="3946" spans="1:11" x14ac:dyDescent="0.2">
      <c r="A3946" s="321" t="s">
        <v>914</v>
      </c>
      <c r="B3946" s="325" t="s">
        <v>797</v>
      </c>
      <c r="C3946" s="326">
        <v>51</v>
      </c>
      <c r="D3946" s="321"/>
      <c r="E3946" s="187">
        <v>412</v>
      </c>
      <c r="F3946" s="230"/>
      <c r="G3946" s="327"/>
      <c r="H3946" s="200">
        <f t="shared" si="426"/>
        <v>1000</v>
      </c>
      <c r="I3946" s="200">
        <f t="shared" si="426"/>
        <v>0</v>
      </c>
      <c r="J3946" s="200">
        <f t="shared" si="426"/>
        <v>0</v>
      </c>
      <c r="K3946" s="200">
        <f t="shared" si="424"/>
        <v>1000</v>
      </c>
    </row>
    <row r="3947" spans="1:11" ht="15" x14ac:dyDescent="0.2">
      <c r="A3947" s="215" t="s">
        <v>914</v>
      </c>
      <c r="B3947" s="213" t="s">
        <v>797</v>
      </c>
      <c r="C3947" s="214">
        <v>51</v>
      </c>
      <c r="D3947" s="215" t="s">
        <v>25</v>
      </c>
      <c r="E3947" s="188">
        <v>4126</v>
      </c>
      <c r="F3947" s="228" t="s">
        <v>4</v>
      </c>
      <c r="H3947" s="330">
        <v>1000</v>
      </c>
      <c r="I3947" s="330"/>
      <c r="J3947" s="330"/>
      <c r="K3947" s="330">
        <f t="shared" si="424"/>
        <v>1000</v>
      </c>
    </row>
    <row r="3948" spans="1:11" x14ac:dyDescent="0.2">
      <c r="A3948" s="331" t="s">
        <v>914</v>
      </c>
      <c r="B3948" s="329" t="s">
        <v>797</v>
      </c>
      <c r="C3948" s="282">
        <v>559</v>
      </c>
      <c r="D3948" s="329"/>
      <c r="E3948" s="283">
        <v>31</v>
      </c>
      <c r="F3948" s="284"/>
      <c r="G3948" s="284"/>
      <c r="H3948" s="314">
        <f>H3949+H3951</f>
        <v>118000</v>
      </c>
      <c r="I3948" s="314">
        <f>I3949+I3951</f>
        <v>0</v>
      </c>
      <c r="J3948" s="314">
        <f>J3949+J3951</f>
        <v>0</v>
      </c>
      <c r="K3948" s="314">
        <f t="shared" si="424"/>
        <v>118000</v>
      </c>
    </row>
    <row r="3949" spans="1:11" x14ac:dyDescent="0.2">
      <c r="A3949" s="321" t="s">
        <v>914</v>
      </c>
      <c r="B3949" s="325" t="s">
        <v>797</v>
      </c>
      <c r="C3949" s="326">
        <v>559</v>
      </c>
      <c r="D3949" s="321"/>
      <c r="E3949" s="187">
        <v>311</v>
      </c>
      <c r="F3949" s="230"/>
      <c r="G3949" s="327"/>
      <c r="H3949" s="200">
        <f>H3950</f>
        <v>98000</v>
      </c>
      <c r="I3949" s="200">
        <f>I3950</f>
        <v>0</v>
      </c>
      <c r="J3949" s="200">
        <f>J3950</f>
        <v>0</v>
      </c>
      <c r="K3949" s="200">
        <f t="shared" si="424"/>
        <v>98000</v>
      </c>
    </row>
    <row r="3950" spans="1:11" ht="15" x14ac:dyDescent="0.2">
      <c r="A3950" s="215" t="s">
        <v>914</v>
      </c>
      <c r="B3950" s="213" t="s">
        <v>797</v>
      </c>
      <c r="C3950" s="214">
        <v>559</v>
      </c>
      <c r="D3950" s="215" t="s">
        <v>25</v>
      </c>
      <c r="E3950" s="188">
        <v>3111</v>
      </c>
      <c r="F3950" s="228" t="s">
        <v>19</v>
      </c>
      <c r="H3950" s="330">
        <v>98000</v>
      </c>
      <c r="I3950" s="330"/>
      <c r="J3950" s="330"/>
      <c r="K3950" s="330">
        <f t="shared" si="424"/>
        <v>98000</v>
      </c>
    </row>
    <row r="3951" spans="1:11" x14ac:dyDescent="0.2">
      <c r="A3951" s="321" t="s">
        <v>914</v>
      </c>
      <c r="B3951" s="325" t="s">
        <v>797</v>
      </c>
      <c r="C3951" s="326">
        <v>559</v>
      </c>
      <c r="D3951" s="321"/>
      <c r="E3951" s="187">
        <v>313</v>
      </c>
      <c r="F3951" s="230"/>
      <c r="G3951" s="327"/>
      <c r="H3951" s="200">
        <f>H3952</f>
        <v>20000</v>
      </c>
      <c r="I3951" s="200">
        <f>I3952</f>
        <v>0</v>
      </c>
      <c r="J3951" s="200">
        <f>J3952</f>
        <v>0</v>
      </c>
      <c r="K3951" s="200">
        <f t="shared" si="424"/>
        <v>20000</v>
      </c>
    </row>
    <row r="3952" spans="1:11" ht="15" x14ac:dyDescent="0.2">
      <c r="A3952" s="215" t="s">
        <v>914</v>
      </c>
      <c r="B3952" s="213" t="s">
        <v>797</v>
      </c>
      <c r="C3952" s="214">
        <v>559</v>
      </c>
      <c r="D3952" s="215" t="s">
        <v>25</v>
      </c>
      <c r="E3952" s="188">
        <v>3132</v>
      </c>
      <c r="F3952" s="228" t="s">
        <v>280</v>
      </c>
      <c r="H3952" s="330">
        <v>20000</v>
      </c>
      <c r="I3952" s="330"/>
      <c r="J3952" s="330"/>
      <c r="K3952" s="330">
        <f t="shared" si="424"/>
        <v>20000</v>
      </c>
    </row>
    <row r="3953" spans="1:11" x14ac:dyDescent="0.2">
      <c r="A3953" s="331" t="s">
        <v>914</v>
      </c>
      <c r="B3953" s="329" t="s">
        <v>797</v>
      </c>
      <c r="C3953" s="282">
        <v>559</v>
      </c>
      <c r="D3953" s="329"/>
      <c r="E3953" s="283">
        <v>32</v>
      </c>
      <c r="F3953" s="284"/>
      <c r="G3953" s="284"/>
      <c r="H3953" s="314">
        <f>H3954+H3956+H3960</f>
        <v>818000</v>
      </c>
      <c r="I3953" s="314">
        <f>I3954+I3956+I3960</f>
        <v>0</v>
      </c>
      <c r="J3953" s="314">
        <f>J3954+J3956+J3960</f>
        <v>0</v>
      </c>
      <c r="K3953" s="314">
        <f t="shared" si="424"/>
        <v>818000</v>
      </c>
    </row>
    <row r="3954" spans="1:11" x14ac:dyDescent="0.2">
      <c r="A3954" s="321" t="s">
        <v>914</v>
      </c>
      <c r="B3954" s="325" t="s">
        <v>797</v>
      </c>
      <c r="C3954" s="326">
        <v>559</v>
      </c>
      <c r="D3954" s="321"/>
      <c r="E3954" s="187">
        <v>321</v>
      </c>
      <c r="F3954" s="230"/>
      <c r="G3954" s="327"/>
      <c r="H3954" s="200">
        <f>H3955</f>
        <v>30000</v>
      </c>
      <c r="I3954" s="200">
        <f>I3955</f>
        <v>0</v>
      </c>
      <c r="J3954" s="200">
        <f>J3955</f>
        <v>0</v>
      </c>
      <c r="K3954" s="200">
        <f t="shared" si="424"/>
        <v>30000</v>
      </c>
    </row>
    <row r="3955" spans="1:11" ht="15" x14ac:dyDescent="0.2">
      <c r="A3955" s="215" t="s">
        <v>914</v>
      </c>
      <c r="B3955" s="213" t="s">
        <v>797</v>
      </c>
      <c r="C3955" s="214">
        <v>559</v>
      </c>
      <c r="D3955" s="215" t="s">
        <v>25</v>
      </c>
      <c r="E3955" s="188">
        <v>3211</v>
      </c>
      <c r="F3955" s="228" t="s">
        <v>110</v>
      </c>
      <c r="H3955" s="330">
        <v>30000</v>
      </c>
      <c r="I3955" s="330"/>
      <c r="J3955" s="330"/>
      <c r="K3955" s="330">
        <f t="shared" si="424"/>
        <v>30000</v>
      </c>
    </row>
    <row r="3956" spans="1:11" x14ac:dyDescent="0.2">
      <c r="A3956" s="321" t="s">
        <v>914</v>
      </c>
      <c r="B3956" s="325" t="s">
        <v>797</v>
      </c>
      <c r="C3956" s="326">
        <v>559</v>
      </c>
      <c r="D3956" s="321"/>
      <c r="E3956" s="187">
        <v>323</v>
      </c>
      <c r="F3956" s="230"/>
      <c r="G3956" s="327"/>
      <c r="H3956" s="200">
        <f>H3957+H3958+H3959</f>
        <v>783000</v>
      </c>
      <c r="I3956" s="200">
        <f>I3957+I3958+I3959</f>
        <v>0</v>
      </c>
      <c r="J3956" s="200">
        <f>J3957+J3958+J3959</f>
        <v>0</v>
      </c>
      <c r="K3956" s="200">
        <f t="shared" si="424"/>
        <v>783000</v>
      </c>
    </row>
    <row r="3957" spans="1:11" ht="15" x14ac:dyDescent="0.2">
      <c r="A3957" s="215" t="s">
        <v>914</v>
      </c>
      <c r="B3957" s="213" t="s">
        <v>797</v>
      </c>
      <c r="C3957" s="214">
        <v>559</v>
      </c>
      <c r="D3957" s="215" t="s">
        <v>25</v>
      </c>
      <c r="E3957" s="188">
        <v>3233</v>
      </c>
      <c r="F3957" s="228" t="s">
        <v>119</v>
      </c>
      <c r="H3957" s="330">
        <v>8000</v>
      </c>
      <c r="I3957" s="330"/>
      <c r="J3957" s="330"/>
      <c r="K3957" s="330">
        <f t="shared" si="424"/>
        <v>8000</v>
      </c>
    </row>
    <row r="3958" spans="1:11" ht="15" x14ac:dyDescent="0.2">
      <c r="A3958" s="215" t="s">
        <v>914</v>
      </c>
      <c r="B3958" s="213" t="s">
        <v>797</v>
      </c>
      <c r="C3958" s="214">
        <v>559</v>
      </c>
      <c r="D3958" s="215" t="s">
        <v>25</v>
      </c>
      <c r="E3958" s="188">
        <v>3235</v>
      </c>
      <c r="F3958" s="228" t="s">
        <v>42</v>
      </c>
      <c r="H3958" s="330">
        <v>5000</v>
      </c>
      <c r="I3958" s="330"/>
      <c r="J3958" s="330"/>
      <c r="K3958" s="330">
        <f t="shared" si="424"/>
        <v>5000</v>
      </c>
    </row>
    <row r="3959" spans="1:11" ht="15" x14ac:dyDescent="0.2">
      <c r="A3959" s="215" t="s">
        <v>914</v>
      </c>
      <c r="B3959" s="213" t="s">
        <v>797</v>
      </c>
      <c r="C3959" s="214">
        <v>559</v>
      </c>
      <c r="D3959" s="215" t="s">
        <v>25</v>
      </c>
      <c r="E3959" s="188">
        <v>3237</v>
      </c>
      <c r="F3959" s="228" t="s">
        <v>36</v>
      </c>
      <c r="H3959" s="330">
        <v>770000</v>
      </c>
      <c r="I3959" s="330"/>
      <c r="J3959" s="330"/>
      <c r="K3959" s="330">
        <f t="shared" si="424"/>
        <v>770000</v>
      </c>
    </row>
    <row r="3960" spans="1:11" x14ac:dyDescent="0.2">
      <c r="A3960" s="321" t="s">
        <v>914</v>
      </c>
      <c r="B3960" s="325" t="s">
        <v>797</v>
      </c>
      <c r="C3960" s="326">
        <v>559</v>
      </c>
      <c r="D3960" s="321"/>
      <c r="E3960" s="187">
        <v>329</v>
      </c>
      <c r="F3960" s="230"/>
      <c r="G3960" s="327"/>
      <c r="H3960" s="200">
        <f>H3961</f>
        <v>5000</v>
      </c>
      <c r="I3960" s="200">
        <f>I3961</f>
        <v>0</v>
      </c>
      <c r="J3960" s="200">
        <f>J3961</f>
        <v>0</v>
      </c>
      <c r="K3960" s="200">
        <f t="shared" si="424"/>
        <v>5000</v>
      </c>
    </row>
    <row r="3961" spans="1:11" ht="15" x14ac:dyDescent="0.2">
      <c r="A3961" s="215" t="s">
        <v>914</v>
      </c>
      <c r="B3961" s="213" t="s">
        <v>797</v>
      </c>
      <c r="C3961" s="214">
        <v>559</v>
      </c>
      <c r="D3961" s="215" t="s">
        <v>25</v>
      </c>
      <c r="E3961" s="188">
        <v>3293</v>
      </c>
      <c r="F3961" s="228" t="s">
        <v>124</v>
      </c>
      <c r="H3961" s="330">
        <v>5000</v>
      </c>
      <c r="I3961" s="330"/>
      <c r="J3961" s="330"/>
      <c r="K3961" s="330">
        <f t="shared" si="424"/>
        <v>5000</v>
      </c>
    </row>
    <row r="3962" spans="1:11" x14ac:dyDescent="0.2">
      <c r="A3962" s="331" t="s">
        <v>914</v>
      </c>
      <c r="B3962" s="329" t="s">
        <v>797</v>
      </c>
      <c r="C3962" s="282">
        <v>559</v>
      </c>
      <c r="D3962" s="329"/>
      <c r="E3962" s="283">
        <v>41</v>
      </c>
      <c r="F3962" s="284"/>
      <c r="G3962" s="284"/>
      <c r="H3962" s="314">
        <f t="shared" ref="H3962:J3963" si="427">H3963</f>
        <v>1000</v>
      </c>
      <c r="I3962" s="314">
        <f t="shared" si="427"/>
        <v>0</v>
      </c>
      <c r="J3962" s="314">
        <f t="shared" si="427"/>
        <v>0</v>
      </c>
      <c r="K3962" s="314">
        <f t="shared" si="424"/>
        <v>1000</v>
      </c>
    </row>
    <row r="3963" spans="1:11" x14ac:dyDescent="0.2">
      <c r="A3963" s="321" t="s">
        <v>914</v>
      </c>
      <c r="B3963" s="325" t="s">
        <v>797</v>
      </c>
      <c r="C3963" s="326">
        <v>559</v>
      </c>
      <c r="D3963" s="321"/>
      <c r="E3963" s="187">
        <v>412</v>
      </c>
      <c r="F3963" s="230"/>
      <c r="G3963" s="327"/>
      <c r="H3963" s="200">
        <f t="shared" si="427"/>
        <v>1000</v>
      </c>
      <c r="I3963" s="200">
        <f t="shared" si="427"/>
        <v>0</v>
      </c>
      <c r="J3963" s="200">
        <f t="shared" si="427"/>
        <v>0</v>
      </c>
      <c r="K3963" s="200">
        <f t="shared" si="424"/>
        <v>1000</v>
      </c>
    </row>
    <row r="3964" spans="1:11" ht="15" x14ac:dyDescent="0.2">
      <c r="A3964" s="215" t="s">
        <v>914</v>
      </c>
      <c r="B3964" s="213" t="s">
        <v>797</v>
      </c>
      <c r="C3964" s="214">
        <v>559</v>
      </c>
      <c r="D3964" s="215" t="s">
        <v>25</v>
      </c>
      <c r="E3964" s="188">
        <v>4126</v>
      </c>
      <c r="F3964" s="228" t="s">
        <v>4</v>
      </c>
      <c r="H3964" s="330">
        <v>1000</v>
      </c>
      <c r="I3964" s="330"/>
      <c r="J3964" s="330"/>
      <c r="K3964" s="330">
        <f t="shared" si="424"/>
        <v>1000</v>
      </c>
    </row>
    <row r="3965" spans="1:11" ht="47.25" x14ac:dyDescent="0.2">
      <c r="A3965" s="354" t="s">
        <v>914</v>
      </c>
      <c r="B3965" s="293" t="s">
        <v>798</v>
      </c>
      <c r="C3965" s="293"/>
      <c r="D3965" s="293"/>
      <c r="E3965" s="294"/>
      <c r="F3965" s="296" t="s">
        <v>756</v>
      </c>
      <c r="G3965" s="297" t="s">
        <v>685</v>
      </c>
      <c r="H3965" s="298">
        <f>H3966+H3971+H3979+H3982+H3987+H3995+H3998+H4003+H4011</f>
        <v>3492200</v>
      </c>
      <c r="I3965" s="298">
        <f t="shared" ref="I3965:J3965" si="428">I3966+I3971+I3979+I3982+I3987+I3995+I3998+I4003+I4011</f>
        <v>0</v>
      </c>
      <c r="J3965" s="298">
        <f t="shared" si="428"/>
        <v>0</v>
      </c>
      <c r="K3965" s="298">
        <f t="shared" si="424"/>
        <v>3492200</v>
      </c>
    </row>
    <row r="3966" spans="1:11" x14ac:dyDescent="0.2">
      <c r="A3966" s="331" t="s">
        <v>914</v>
      </c>
      <c r="B3966" s="329" t="s">
        <v>798</v>
      </c>
      <c r="C3966" s="282">
        <v>12</v>
      </c>
      <c r="D3966" s="329"/>
      <c r="E3966" s="283">
        <v>31</v>
      </c>
      <c r="F3966" s="284"/>
      <c r="G3966" s="284"/>
      <c r="H3966" s="314">
        <f>H3967+H3969</f>
        <v>32000</v>
      </c>
      <c r="I3966" s="314">
        <f>I3967+I3969</f>
        <v>0</v>
      </c>
      <c r="J3966" s="314">
        <f>J3967+J3969</f>
        <v>0</v>
      </c>
      <c r="K3966" s="314">
        <f t="shared" si="424"/>
        <v>32000</v>
      </c>
    </row>
    <row r="3967" spans="1:11" x14ac:dyDescent="0.2">
      <c r="A3967" s="321" t="s">
        <v>914</v>
      </c>
      <c r="B3967" s="325" t="s">
        <v>798</v>
      </c>
      <c r="C3967" s="326">
        <v>12</v>
      </c>
      <c r="D3967" s="321"/>
      <c r="E3967" s="187">
        <v>311</v>
      </c>
      <c r="F3967" s="230"/>
      <c r="G3967" s="327"/>
      <c r="H3967" s="200">
        <f>H3968</f>
        <v>25000</v>
      </c>
      <c r="I3967" s="200">
        <f>I3968</f>
        <v>0</v>
      </c>
      <c r="J3967" s="200">
        <f>J3968</f>
        <v>0</v>
      </c>
      <c r="K3967" s="200">
        <f t="shared" si="424"/>
        <v>25000</v>
      </c>
    </row>
    <row r="3968" spans="1:11" ht="15" x14ac:dyDescent="0.2">
      <c r="A3968" s="215" t="s">
        <v>914</v>
      </c>
      <c r="B3968" s="213" t="s">
        <v>798</v>
      </c>
      <c r="C3968" s="214">
        <v>12</v>
      </c>
      <c r="D3968" s="215" t="s">
        <v>25</v>
      </c>
      <c r="E3968" s="188">
        <v>3111</v>
      </c>
      <c r="F3968" s="228" t="s">
        <v>19</v>
      </c>
      <c r="H3968" s="330">
        <v>25000</v>
      </c>
      <c r="I3968" s="330"/>
      <c r="J3968" s="330"/>
      <c r="K3968" s="330">
        <f t="shared" si="424"/>
        <v>25000</v>
      </c>
    </row>
    <row r="3969" spans="1:11" x14ac:dyDescent="0.2">
      <c r="A3969" s="321" t="s">
        <v>914</v>
      </c>
      <c r="B3969" s="325" t="s">
        <v>798</v>
      </c>
      <c r="C3969" s="326">
        <v>12</v>
      </c>
      <c r="D3969" s="321"/>
      <c r="E3969" s="187">
        <v>313</v>
      </c>
      <c r="F3969" s="230"/>
      <c r="G3969" s="327"/>
      <c r="H3969" s="200">
        <f>H3970</f>
        <v>7000</v>
      </c>
      <c r="I3969" s="200">
        <f>I3970</f>
        <v>0</v>
      </c>
      <c r="J3969" s="200">
        <f>J3970</f>
        <v>0</v>
      </c>
      <c r="K3969" s="200">
        <f t="shared" si="424"/>
        <v>7000</v>
      </c>
    </row>
    <row r="3970" spans="1:11" ht="15" x14ac:dyDescent="0.2">
      <c r="A3970" s="215" t="s">
        <v>914</v>
      </c>
      <c r="B3970" s="213" t="s">
        <v>798</v>
      </c>
      <c r="C3970" s="214">
        <v>12</v>
      </c>
      <c r="D3970" s="215" t="s">
        <v>25</v>
      </c>
      <c r="E3970" s="188">
        <v>3132</v>
      </c>
      <c r="F3970" s="228" t="s">
        <v>280</v>
      </c>
      <c r="H3970" s="330">
        <v>7000</v>
      </c>
      <c r="I3970" s="330"/>
      <c r="J3970" s="330"/>
      <c r="K3970" s="330">
        <f t="shared" si="424"/>
        <v>7000</v>
      </c>
    </row>
    <row r="3971" spans="1:11" x14ac:dyDescent="0.2">
      <c r="A3971" s="331" t="s">
        <v>914</v>
      </c>
      <c r="B3971" s="329" t="s">
        <v>798</v>
      </c>
      <c r="C3971" s="282">
        <v>12</v>
      </c>
      <c r="D3971" s="329"/>
      <c r="E3971" s="283">
        <v>32</v>
      </c>
      <c r="F3971" s="284"/>
      <c r="G3971" s="284"/>
      <c r="H3971" s="314">
        <f>H3972+H3977</f>
        <v>51000</v>
      </c>
      <c r="I3971" s="314">
        <f>I3972+I3977</f>
        <v>0</v>
      </c>
      <c r="J3971" s="314">
        <f>J3972+J3977</f>
        <v>0</v>
      </c>
      <c r="K3971" s="314">
        <f t="shared" si="424"/>
        <v>51000</v>
      </c>
    </row>
    <row r="3972" spans="1:11" x14ac:dyDescent="0.2">
      <c r="A3972" s="321" t="s">
        <v>914</v>
      </c>
      <c r="B3972" s="325" t="s">
        <v>798</v>
      </c>
      <c r="C3972" s="326">
        <v>12</v>
      </c>
      <c r="D3972" s="321"/>
      <c r="E3972" s="187">
        <v>323</v>
      </c>
      <c r="F3972" s="230"/>
      <c r="G3972" s="327"/>
      <c r="H3972" s="200">
        <f>H3973+H3974+H3975+H3976</f>
        <v>49000</v>
      </c>
      <c r="I3972" s="200">
        <f>I3973+I3974+I3975+I3976</f>
        <v>0</v>
      </c>
      <c r="J3972" s="200">
        <f>J3973+J3974+J3975+J3976</f>
        <v>0</v>
      </c>
      <c r="K3972" s="200">
        <f t="shared" si="424"/>
        <v>49000</v>
      </c>
    </row>
    <row r="3973" spans="1:11" ht="15" x14ac:dyDescent="0.2">
      <c r="A3973" s="215" t="s">
        <v>914</v>
      </c>
      <c r="B3973" s="213" t="s">
        <v>798</v>
      </c>
      <c r="C3973" s="214">
        <v>12</v>
      </c>
      <c r="D3973" s="215" t="s">
        <v>25</v>
      </c>
      <c r="E3973" s="188">
        <v>3233</v>
      </c>
      <c r="F3973" s="228" t="s">
        <v>119</v>
      </c>
      <c r="H3973" s="330">
        <v>5000</v>
      </c>
      <c r="I3973" s="330"/>
      <c r="J3973" s="330"/>
      <c r="K3973" s="330">
        <f t="shared" si="424"/>
        <v>5000</v>
      </c>
    </row>
    <row r="3974" spans="1:11" ht="15" x14ac:dyDescent="0.2">
      <c r="A3974" s="215" t="s">
        <v>914</v>
      </c>
      <c r="B3974" s="213" t="s">
        <v>798</v>
      </c>
      <c r="C3974" s="214">
        <v>12</v>
      </c>
      <c r="D3974" s="215" t="s">
        <v>25</v>
      </c>
      <c r="E3974" s="188">
        <v>3235</v>
      </c>
      <c r="F3974" s="228" t="s">
        <v>42</v>
      </c>
      <c r="H3974" s="330">
        <v>2000</v>
      </c>
      <c r="I3974" s="330"/>
      <c r="J3974" s="330"/>
      <c r="K3974" s="330">
        <f t="shared" si="424"/>
        <v>2000</v>
      </c>
    </row>
    <row r="3975" spans="1:11" ht="15" x14ac:dyDescent="0.2">
      <c r="A3975" s="215" t="s">
        <v>914</v>
      </c>
      <c r="B3975" s="213" t="s">
        <v>798</v>
      </c>
      <c r="C3975" s="214">
        <v>12</v>
      </c>
      <c r="D3975" s="215" t="s">
        <v>25</v>
      </c>
      <c r="E3975" s="188">
        <v>3237</v>
      </c>
      <c r="F3975" s="228" t="s">
        <v>36</v>
      </c>
      <c r="H3975" s="330">
        <v>40000</v>
      </c>
      <c r="I3975" s="330"/>
      <c r="J3975" s="330"/>
      <c r="K3975" s="330">
        <f t="shared" si="424"/>
        <v>40000</v>
      </c>
    </row>
    <row r="3976" spans="1:11" ht="15" x14ac:dyDescent="0.2">
      <c r="A3976" s="215" t="s">
        <v>914</v>
      </c>
      <c r="B3976" s="213" t="s">
        <v>798</v>
      </c>
      <c r="C3976" s="214">
        <v>12</v>
      </c>
      <c r="D3976" s="215" t="s">
        <v>25</v>
      </c>
      <c r="E3976" s="188">
        <v>3239</v>
      </c>
      <c r="F3976" s="228" t="s">
        <v>41</v>
      </c>
      <c r="H3976" s="330">
        <v>2000</v>
      </c>
      <c r="I3976" s="330"/>
      <c r="J3976" s="330"/>
      <c r="K3976" s="330">
        <f t="shared" si="424"/>
        <v>2000</v>
      </c>
    </row>
    <row r="3977" spans="1:11" x14ac:dyDescent="0.2">
      <c r="A3977" s="321" t="s">
        <v>914</v>
      </c>
      <c r="B3977" s="325" t="s">
        <v>798</v>
      </c>
      <c r="C3977" s="326">
        <v>12</v>
      </c>
      <c r="D3977" s="321"/>
      <c r="E3977" s="187">
        <v>329</v>
      </c>
      <c r="F3977" s="230"/>
      <c r="G3977" s="327"/>
      <c r="H3977" s="200">
        <f>H3978</f>
        <v>2000</v>
      </c>
      <c r="I3977" s="200">
        <f>I3978</f>
        <v>0</v>
      </c>
      <c r="J3977" s="200">
        <f>J3978</f>
        <v>0</v>
      </c>
      <c r="K3977" s="200">
        <f t="shared" si="424"/>
        <v>2000</v>
      </c>
    </row>
    <row r="3978" spans="1:11" ht="15" x14ac:dyDescent="0.2">
      <c r="A3978" s="215" t="s">
        <v>914</v>
      </c>
      <c r="B3978" s="213" t="s">
        <v>798</v>
      </c>
      <c r="C3978" s="214">
        <v>12</v>
      </c>
      <c r="D3978" s="215" t="s">
        <v>25</v>
      </c>
      <c r="E3978" s="188">
        <v>3293</v>
      </c>
      <c r="F3978" s="228" t="s">
        <v>124</v>
      </c>
      <c r="H3978" s="330">
        <v>2000</v>
      </c>
      <c r="I3978" s="330"/>
      <c r="J3978" s="330"/>
      <c r="K3978" s="330">
        <f t="shared" si="424"/>
        <v>2000</v>
      </c>
    </row>
    <row r="3979" spans="1:11" x14ac:dyDescent="0.2">
      <c r="A3979" s="331" t="s">
        <v>914</v>
      </c>
      <c r="B3979" s="329" t="s">
        <v>798</v>
      </c>
      <c r="C3979" s="282">
        <v>12</v>
      </c>
      <c r="D3979" s="329"/>
      <c r="E3979" s="283">
        <v>42</v>
      </c>
      <c r="F3979" s="284"/>
      <c r="G3979" s="284"/>
      <c r="H3979" s="314">
        <f t="shared" ref="H3979:J3980" si="429">H3980</f>
        <v>340000</v>
      </c>
      <c r="I3979" s="314">
        <f t="shared" si="429"/>
        <v>0</v>
      </c>
      <c r="J3979" s="314">
        <f t="shared" si="429"/>
        <v>0</v>
      </c>
      <c r="K3979" s="314">
        <f t="shared" ref="K3979:K4042" si="430">H3979-I3979+J3979</f>
        <v>340000</v>
      </c>
    </row>
    <row r="3980" spans="1:11" x14ac:dyDescent="0.2">
      <c r="A3980" s="321" t="s">
        <v>914</v>
      </c>
      <c r="B3980" s="325" t="s">
        <v>798</v>
      </c>
      <c r="C3980" s="326">
        <v>12</v>
      </c>
      <c r="D3980" s="321"/>
      <c r="E3980" s="187">
        <v>421</v>
      </c>
      <c r="F3980" s="230"/>
      <c r="G3980" s="327"/>
      <c r="H3980" s="200">
        <f t="shared" si="429"/>
        <v>340000</v>
      </c>
      <c r="I3980" s="200">
        <f t="shared" si="429"/>
        <v>0</v>
      </c>
      <c r="J3980" s="200">
        <f t="shared" si="429"/>
        <v>0</v>
      </c>
      <c r="K3980" s="200">
        <f t="shared" si="430"/>
        <v>340000</v>
      </c>
    </row>
    <row r="3981" spans="1:11" ht="15" x14ac:dyDescent="0.2">
      <c r="A3981" s="215" t="s">
        <v>914</v>
      </c>
      <c r="B3981" s="213" t="s">
        <v>798</v>
      </c>
      <c r="C3981" s="214">
        <v>12</v>
      </c>
      <c r="D3981" s="215" t="s">
        <v>25</v>
      </c>
      <c r="E3981" s="188">
        <v>4214</v>
      </c>
      <c r="F3981" s="228" t="s">
        <v>154</v>
      </c>
      <c r="H3981" s="330">
        <v>340000</v>
      </c>
      <c r="I3981" s="330"/>
      <c r="J3981" s="330"/>
      <c r="K3981" s="330">
        <f t="shared" si="430"/>
        <v>340000</v>
      </c>
    </row>
    <row r="3982" spans="1:11" x14ac:dyDescent="0.2">
      <c r="A3982" s="331" t="s">
        <v>914</v>
      </c>
      <c r="B3982" s="329" t="s">
        <v>798</v>
      </c>
      <c r="C3982" s="282">
        <v>51</v>
      </c>
      <c r="D3982" s="329"/>
      <c r="E3982" s="283">
        <v>31</v>
      </c>
      <c r="F3982" s="284"/>
      <c r="G3982" s="284"/>
      <c r="H3982" s="314">
        <f>H3983+H3985</f>
        <v>49400</v>
      </c>
      <c r="I3982" s="314">
        <f>I3983+I3985</f>
        <v>0</v>
      </c>
      <c r="J3982" s="314">
        <f>J3983+J3985</f>
        <v>0</v>
      </c>
      <c r="K3982" s="314">
        <f t="shared" si="430"/>
        <v>49400</v>
      </c>
    </row>
    <row r="3983" spans="1:11" x14ac:dyDescent="0.2">
      <c r="A3983" s="321" t="s">
        <v>914</v>
      </c>
      <c r="B3983" s="325" t="s">
        <v>798</v>
      </c>
      <c r="C3983" s="326">
        <v>51</v>
      </c>
      <c r="D3983" s="321"/>
      <c r="E3983" s="187">
        <v>311</v>
      </c>
      <c r="F3983" s="230"/>
      <c r="G3983" s="327"/>
      <c r="H3983" s="200">
        <f>H3984</f>
        <v>42400</v>
      </c>
      <c r="I3983" s="200">
        <f>I3984</f>
        <v>0</v>
      </c>
      <c r="J3983" s="200">
        <f>J3984</f>
        <v>0</v>
      </c>
      <c r="K3983" s="200">
        <f t="shared" si="430"/>
        <v>42400</v>
      </c>
    </row>
    <row r="3984" spans="1:11" ht="15" x14ac:dyDescent="0.2">
      <c r="A3984" s="215" t="s">
        <v>914</v>
      </c>
      <c r="B3984" s="213" t="s">
        <v>798</v>
      </c>
      <c r="C3984" s="214">
        <v>51</v>
      </c>
      <c r="D3984" s="215" t="s">
        <v>25</v>
      </c>
      <c r="E3984" s="188">
        <v>3111</v>
      </c>
      <c r="F3984" s="228" t="s">
        <v>19</v>
      </c>
      <c r="H3984" s="330">
        <v>42400</v>
      </c>
      <c r="I3984" s="330"/>
      <c r="J3984" s="330"/>
      <c r="K3984" s="330">
        <f t="shared" si="430"/>
        <v>42400</v>
      </c>
    </row>
    <row r="3985" spans="1:11" x14ac:dyDescent="0.2">
      <c r="A3985" s="321" t="s">
        <v>914</v>
      </c>
      <c r="B3985" s="325" t="s">
        <v>798</v>
      </c>
      <c r="C3985" s="326">
        <v>51</v>
      </c>
      <c r="D3985" s="321"/>
      <c r="E3985" s="187">
        <v>313</v>
      </c>
      <c r="F3985" s="230"/>
      <c r="G3985" s="327"/>
      <c r="H3985" s="200">
        <f>H3986</f>
        <v>7000</v>
      </c>
      <c r="I3985" s="200">
        <f>I3986</f>
        <v>0</v>
      </c>
      <c r="J3985" s="200">
        <f>J3986</f>
        <v>0</v>
      </c>
      <c r="K3985" s="200">
        <f t="shared" si="430"/>
        <v>7000</v>
      </c>
    </row>
    <row r="3986" spans="1:11" ht="15" x14ac:dyDescent="0.2">
      <c r="A3986" s="215" t="s">
        <v>914</v>
      </c>
      <c r="B3986" s="213" t="s">
        <v>798</v>
      </c>
      <c r="C3986" s="214">
        <v>51</v>
      </c>
      <c r="D3986" s="215" t="s">
        <v>25</v>
      </c>
      <c r="E3986" s="188">
        <v>3132</v>
      </c>
      <c r="F3986" s="228" t="s">
        <v>280</v>
      </c>
      <c r="H3986" s="330">
        <v>7000</v>
      </c>
      <c r="I3986" s="330"/>
      <c r="J3986" s="330"/>
      <c r="K3986" s="330">
        <f t="shared" si="430"/>
        <v>7000</v>
      </c>
    </row>
    <row r="3987" spans="1:11" x14ac:dyDescent="0.2">
      <c r="A3987" s="331" t="s">
        <v>914</v>
      </c>
      <c r="B3987" s="329" t="s">
        <v>798</v>
      </c>
      <c r="C3987" s="282">
        <v>51</v>
      </c>
      <c r="D3987" s="329"/>
      <c r="E3987" s="283">
        <v>32</v>
      </c>
      <c r="F3987" s="284"/>
      <c r="G3987" s="284"/>
      <c r="H3987" s="314">
        <f>H3988+H3993</f>
        <v>56800</v>
      </c>
      <c r="I3987" s="314">
        <f>I3988+I3993</f>
        <v>0</v>
      </c>
      <c r="J3987" s="314">
        <f>J3988+J3993</f>
        <v>0</v>
      </c>
      <c r="K3987" s="314">
        <f t="shared" si="430"/>
        <v>56800</v>
      </c>
    </row>
    <row r="3988" spans="1:11" x14ac:dyDescent="0.2">
      <c r="A3988" s="321" t="s">
        <v>914</v>
      </c>
      <c r="B3988" s="325" t="s">
        <v>798</v>
      </c>
      <c r="C3988" s="326">
        <v>51</v>
      </c>
      <c r="D3988" s="321"/>
      <c r="E3988" s="187">
        <v>323</v>
      </c>
      <c r="F3988" s="230"/>
      <c r="G3988" s="327"/>
      <c r="H3988" s="200">
        <f>H3989+H3990+H3991+H3992</f>
        <v>52600</v>
      </c>
      <c r="I3988" s="200">
        <f>I3989+I3990+I3991+I3992</f>
        <v>0</v>
      </c>
      <c r="J3988" s="200">
        <f>J3989+J3990+J3991+J3992</f>
        <v>0</v>
      </c>
      <c r="K3988" s="200">
        <f t="shared" si="430"/>
        <v>52600</v>
      </c>
    </row>
    <row r="3989" spans="1:11" ht="15" x14ac:dyDescent="0.2">
      <c r="A3989" s="215" t="s">
        <v>914</v>
      </c>
      <c r="B3989" s="213" t="s">
        <v>798</v>
      </c>
      <c r="C3989" s="214">
        <v>51</v>
      </c>
      <c r="D3989" s="215" t="s">
        <v>25</v>
      </c>
      <c r="E3989" s="188">
        <v>3233</v>
      </c>
      <c r="F3989" s="228" t="s">
        <v>119</v>
      </c>
      <c r="H3989" s="330">
        <v>4200</v>
      </c>
      <c r="I3989" s="330"/>
      <c r="J3989" s="330"/>
      <c r="K3989" s="330">
        <f t="shared" si="430"/>
        <v>4200</v>
      </c>
    </row>
    <row r="3990" spans="1:11" ht="15" x14ac:dyDescent="0.2">
      <c r="A3990" s="215" t="s">
        <v>914</v>
      </c>
      <c r="B3990" s="213" t="s">
        <v>798</v>
      </c>
      <c r="C3990" s="214">
        <v>51</v>
      </c>
      <c r="D3990" s="215" t="s">
        <v>25</v>
      </c>
      <c r="E3990" s="188">
        <v>3235</v>
      </c>
      <c r="F3990" s="228" t="s">
        <v>42</v>
      </c>
      <c r="H3990" s="330">
        <v>4200</v>
      </c>
      <c r="I3990" s="330"/>
      <c r="J3990" s="330"/>
      <c r="K3990" s="330">
        <f t="shared" si="430"/>
        <v>4200</v>
      </c>
    </row>
    <row r="3991" spans="1:11" ht="15" x14ac:dyDescent="0.2">
      <c r="A3991" s="215" t="s">
        <v>914</v>
      </c>
      <c r="B3991" s="213" t="s">
        <v>798</v>
      </c>
      <c r="C3991" s="214">
        <v>51</v>
      </c>
      <c r="D3991" s="215" t="s">
        <v>25</v>
      </c>
      <c r="E3991" s="188">
        <v>3237</v>
      </c>
      <c r="F3991" s="228" t="s">
        <v>36</v>
      </c>
      <c r="H3991" s="330">
        <v>40000</v>
      </c>
      <c r="I3991" s="330"/>
      <c r="J3991" s="330"/>
      <c r="K3991" s="330">
        <f t="shared" si="430"/>
        <v>40000</v>
      </c>
    </row>
    <row r="3992" spans="1:11" ht="15" x14ac:dyDescent="0.2">
      <c r="A3992" s="215" t="s">
        <v>914</v>
      </c>
      <c r="B3992" s="213" t="s">
        <v>798</v>
      </c>
      <c r="C3992" s="214">
        <v>51</v>
      </c>
      <c r="D3992" s="215" t="s">
        <v>25</v>
      </c>
      <c r="E3992" s="188">
        <v>3239</v>
      </c>
      <c r="F3992" s="228" t="s">
        <v>41</v>
      </c>
      <c r="H3992" s="330">
        <v>4200</v>
      </c>
      <c r="I3992" s="330"/>
      <c r="J3992" s="330"/>
      <c r="K3992" s="330">
        <f t="shared" si="430"/>
        <v>4200</v>
      </c>
    </row>
    <row r="3993" spans="1:11" x14ac:dyDescent="0.2">
      <c r="A3993" s="321" t="s">
        <v>914</v>
      </c>
      <c r="B3993" s="325" t="s">
        <v>798</v>
      </c>
      <c r="C3993" s="326">
        <v>51</v>
      </c>
      <c r="D3993" s="321"/>
      <c r="E3993" s="187">
        <v>329</v>
      </c>
      <c r="F3993" s="230"/>
      <c r="G3993" s="327"/>
      <c r="H3993" s="200">
        <f>H3994</f>
        <v>4200</v>
      </c>
      <c r="I3993" s="200">
        <f>I3994</f>
        <v>0</v>
      </c>
      <c r="J3993" s="200">
        <f>J3994</f>
        <v>0</v>
      </c>
      <c r="K3993" s="200">
        <f t="shared" si="430"/>
        <v>4200</v>
      </c>
    </row>
    <row r="3994" spans="1:11" ht="15" x14ac:dyDescent="0.2">
      <c r="A3994" s="215" t="s">
        <v>914</v>
      </c>
      <c r="B3994" s="213" t="s">
        <v>798</v>
      </c>
      <c r="C3994" s="214">
        <v>51</v>
      </c>
      <c r="D3994" s="215" t="s">
        <v>25</v>
      </c>
      <c r="E3994" s="188">
        <v>3293</v>
      </c>
      <c r="F3994" s="228" t="s">
        <v>124</v>
      </c>
      <c r="H3994" s="330">
        <v>4200</v>
      </c>
      <c r="I3994" s="330"/>
      <c r="J3994" s="330"/>
      <c r="K3994" s="330">
        <f t="shared" si="430"/>
        <v>4200</v>
      </c>
    </row>
    <row r="3995" spans="1:11" x14ac:dyDescent="0.2">
      <c r="A3995" s="331" t="s">
        <v>914</v>
      </c>
      <c r="B3995" s="329" t="s">
        <v>798</v>
      </c>
      <c r="C3995" s="282">
        <v>51</v>
      </c>
      <c r="D3995" s="329"/>
      <c r="E3995" s="283">
        <v>42</v>
      </c>
      <c r="F3995" s="284"/>
      <c r="G3995" s="284"/>
      <c r="H3995" s="314">
        <f t="shared" ref="H3995:J3996" si="431">H3996</f>
        <v>694000</v>
      </c>
      <c r="I3995" s="314">
        <f t="shared" si="431"/>
        <v>0</v>
      </c>
      <c r="J3995" s="314">
        <f t="shared" si="431"/>
        <v>0</v>
      </c>
      <c r="K3995" s="314">
        <f t="shared" si="430"/>
        <v>694000</v>
      </c>
    </row>
    <row r="3996" spans="1:11" x14ac:dyDescent="0.2">
      <c r="A3996" s="321" t="s">
        <v>914</v>
      </c>
      <c r="B3996" s="325" t="s">
        <v>798</v>
      </c>
      <c r="C3996" s="326">
        <v>51</v>
      </c>
      <c r="D3996" s="321"/>
      <c r="E3996" s="187">
        <v>421</v>
      </c>
      <c r="F3996" s="230"/>
      <c r="G3996" s="327"/>
      <c r="H3996" s="200">
        <f t="shared" si="431"/>
        <v>694000</v>
      </c>
      <c r="I3996" s="200">
        <f t="shared" si="431"/>
        <v>0</v>
      </c>
      <c r="J3996" s="200">
        <f t="shared" si="431"/>
        <v>0</v>
      </c>
      <c r="K3996" s="200">
        <f t="shared" si="430"/>
        <v>694000</v>
      </c>
    </row>
    <row r="3997" spans="1:11" ht="15" x14ac:dyDescent="0.2">
      <c r="A3997" s="215" t="s">
        <v>914</v>
      </c>
      <c r="B3997" s="213" t="s">
        <v>798</v>
      </c>
      <c r="C3997" s="214">
        <v>51</v>
      </c>
      <c r="D3997" s="215" t="s">
        <v>25</v>
      </c>
      <c r="E3997" s="188">
        <v>4214</v>
      </c>
      <c r="F3997" s="228" t="s">
        <v>154</v>
      </c>
      <c r="H3997" s="221">
        <v>694000</v>
      </c>
      <c r="I3997" s="221"/>
      <c r="J3997" s="221"/>
      <c r="K3997" s="221">
        <f t="shared" si="430"/>
        <v>694000</v>
      </c>
    </row>
    <row r="3998" spans="1:11" x14ac:dyDescent="0.2">
      <c r="A3998" s="331" t="s">
        <v>914</v>
      </c>
      <c r="B3998" s="329" t="s">
        <v>798</v>
      </c>
      <c r="C3998" s="282">
        <v>559</v>
      </c>
      <c r="D3998" s="329"/>
      <c r="E3998" s="283">
        <v>31</v>
      </c>
      <c r="F3998" s="284"/>
      <c r="G3998" s="284"/>
      <c r="H3998" s="314">
        <f>H3999+H4001</f>
        <v>160000</v>
      </c>
      <c r="I3998" s="314">
        <f>I3999+I4001</f>
        <v>0</v>
      </c>
      <c r="J3998" s="314">
        <f>J3999+J4001</f>
        <v>0</v>
      </c>
      <c r="K3998" s="314">
        <f t="shared" si="430"/>
        <v>160000</v>
      </c>
    </row>
    <row r="3999" spans="1:11" x14ac:dyDescent="0.2">
      <c r="A3999" s="321" t="s">
        <v>914</v>
      </c>
      <c r="B3999" s="325" t="s">
        <v>798</v>
      </c>
      <c r="C3999" s="326">
        <v>559</v>
      </c>
      <c r="D3999" s="321"/>
      <c r="E3999" s="187">
        <v>311</v>
      </c>
      <c r="F3999" s="230"/>
      <c r="G3999" s="327"/>
      <c r="H3999" s="200">
        <f>H4000</f>
        <v>135000</v>
      </c>
      <c r="I3999" s="200">
        <f>I4000</f>
        <v>0</v>
      </c>
      <c r="J3999" s="200">
        <f>J4000</f>
        <v>0</v>
      </c>
      <c r="K3999" s="200">
        <f t="shared" si="430"/>
        <v>135000</v>
      </c>
    </row>
    <row r="4000" spans="1:11" ht="15" x14ac:dyDescent="0.2">
      <c r="A4000" s="215" t="s">
        <v>914</v>
      </c>
      <c r="B4000" s="213" t="s">
        <v>798</v>
      </c>
      <c r="C4000" s="214">
        <v>559</v>
      </c>
      <c r="D4000" s="215" t="s">
        <v>25</v>
      </c>
      <c r="E4000" s="188">
        <v>3111</v>
      </c>
      <c r="F4000" s="228" t="s">
        <v>19</v>
      </c>
      <c r="H4000" s="330">
        <v>135000</v>
      </c>
      <c r="I4000" s="330"/>
      <c r="J4000" s="330"/>
      <c r="K4000" s="330">
        <f t="shared" si="430"/>
        <v>135000</v>
      </c>
    </row>
    <row r="4001" spans="1:11" x14ac:dyDescent="0.2">
      <c r="A4001" s="321" t="s">
        <v>914</v>
      </c>
      <c r="B4001" s="325" t="s">
        <v>798</v>
      </c>
      <c r="C4001" s="326">
        <v>559</v>
      </c>
      <c r="D4001" s="321"/>
      <c r="E4001" s="187">
        <v>313</v>
      </c>
      <c r="F4001" s="230"/>
      <c r="G4001" s="327"/>
      <c r="H4001" s="200">
        <f>H4002</f>
        <v>25000</v>
      </c>
      <c r="I4001" s="200">
        <f>I4002</f>
        <v>0</v>
      </c>
      <c r="J4001" s="200">
        <f>J4002</f>
        <v>0</v>
      </c>
      <c r="K4001" s="200">
        <f t="shared" si="430"/>
        <v>25000</v>
      </c>
    </row>
    <row r="4002" spans="1:11" ht="15" x14ac:dyDescent="0.2">
      <c r="A4002" s="215" t="s">
        <v>914</v>
      </c>
      <c r="B4002" s="213" t="s">
        <v>798</v>
      </c>
      <c r="C4002" s="214">
        <v>559</v>
      </c>
      <c r="D4002" s="215" t="s">
        <v>25</v>
      </c>
      <c r="E4002" s="188">
        <v>3132</v>
      </c>
      <c r="F4002" s="228" t="s">
        <v>280</v>
      </c>
      <c r="H4002" s="330">
        <v>25000</v>
      </c>
      <c r="I4002" s="330"/>
      <c r="J4002" s="330"/>
      <c r="K4002" s="330">
        <f t="shared" si="430"/>
        <v>25000</v>
      </c>
    </row>
    <row r="4003" spans="1:11" x14ac:dyDescent="0.2">
      <c r="A4003" s="331" t="s">
        <v>914</v>
      </c>
      <c r="B4003" s="329" t="s">
        <v>798</v>
      </c>
      <c r="C4003" s="282">
        <v>559</v>
      </c>
      <c r="D4003" s="329"/>
      <c r="E4003" s="283">
        <v>32</v>
      </c>
      <c r="F4003" s="284"/>
      <c r="G4003" s="284"/>
      <c r="H4003" s="314">
        <f>H4004+H4009</f>
        <v>239000</v>
      </c>
      <c r="I4003" s="314">
        <f>I4004+I4009</f>
        <v>0</v>
      </c>
      <c r="J4003" s="314">
        <f>J4004+J4009</f>
        <v>0</v>
      </c>
      <c r="K4003" s="314">
        <f t="shared" si="430"/>
        <v>239000</v>
      </c>
    </row>
    <row r="4004" spans="1:11" x14ac:dyDescent="0.2">
      <c r="A4004" s="321" t="s">
        <v>914</v>
      </c>
      <c r="B4004" s="325" t="s">
        <v>798</v>
      </c>
      <c r="C4004" s="326">
        <v>559</v>
      </c>
      <c r="D4004" s="321"/>
      <c r="E4004" s="187">
        <v>323</v>
      </c>
      <c r="F4004" s="230"/>
      <c r="G4004" s="327"/>
      <c r="H4004" s="200">
        <f>H4005+H4006+H4007+H4008</f>
        <v>233000</v>
      </c>
      <c r="I4004" s="200">
        <f>I4005+I4006+I4007+I4008</f>
        <v>0</v>
      </c>
      <c r="J4004" s="200">
        <f>J4005+J4006+J4007+J4008</f>
        <v>0</v>
      </c>
      <c r="K4004" s="200">
        <f t="shared" si="430"/>
        <v>233000</v>
      </c>
    </row>
    <row r="4005" spans="1:11" ht="15" x14ac:dyDescent="0.2">
      <c r="A4005" s="215" t="s">
        <v>914</v>
      </c>
      <c r="B4005" s="213" t="s">
        <v>798</v>
      </c>
      <c r="C4005" s="214">
        <v>559</v>
      </c>
      <c r="D4005" s="215" t="s">
        <v>25</v>
      </c>
      <c r="E4005" s="188">
        <v>3233</v>
      </c>
      <c r="F4005" s="228" t="s">
        <v>119</v>
      </c>
      <c r="H4005" s="330">
        <v>10000</v>
      </c>
      <c r="I4005" s="330"/>
      <c r="J4005" s="330"/>
      <c r="K4005" s="330">
        <f t="shared" si="430"/>
        <v>10000</v>
      </c>
    </row>
    <row r="4006" spans="1:11" ht="15" x14ac:dyDescent="0.2">
      <c r="A4006" s="215" t="s">
        <v>914</v>
      </c>
      <c r="B4006" s="213" t="s">
        <v>798</v>
      </c>
      <c r="C4006" s="214">
        <v>559</v>
      </c>
      <c r="D4006" s="215" t="s">
        <v>25</v>
      </c>
      <c r="E4006" s="188">
        <v>3235</v>
      </c>
      <c r="F4006" s="228" t="s">
        <v>42</v>
      </c>
      <c r="H4006" s="330">
        <v>2000</v>
      </c>
      <c r="I4006" s="330"/>
      <c r="J4006" s="330"/>
      <c r="K4006" s="330">
        <f t="shared" si="430"/>
        <v>2000</v>
      </c>
    </row>
    <row r="4007" spans="1:11" ht="15" x14ac:dyDescent="0.2">
      <c r="A4007" s="215" t="s">
        <v>914</v>
      </c>
      <c r="B4007" s="213" t="s">
        <v>798</v>
      </c>
      <c r="C4007" s="214">
        <v>559</v>
      </c>
      <c r="D4007" s="215" t="s">
        <v>25</v>
      </c>
      <c r="E4007" s="188">
        <v>3237</v>
      </c>
      <c r="F4007" s="228" t="s">
        <v>36</v>
      </c>
      <c r="H4007" s="330">
        <v>220000</v>
      </c>
      <c r="I4007" s="330"/>
      <c r="J4007" s="330"/>
      <c r="K4007" s="330">
        <f t="shared" si="430"/>
        <v>220000</v>
      </c>
    </row>
    <row r="4008" spans="1:11" ht="15" x14ac:dyDescent="0.2">
      <c r="A4008" s="215" t="s">
        <v>914</v>
      </c>
      <c r="B4008" s="213" t="s">
        <v>798</v>
      </c>
      <c r="C4008" s="214">
        <v>559</v>
      </c>
      <c r="D4008" s="215" t="s">
        <v>25</v>
      </c>
      <c r="E4008" s="188">
        <v>3239</v>
      </c>
      <c r="F4008" s="228" t="s">
        <v>41</v>
      </c>
      <c r="H4008" s="330">
        <v>1000</v>
      </c>
      <c r="I4008" s="330"/>
      <c r="J4008" s="330"/>
      <c r="K4008" s="330">
        <f t="shared" si="430"/>
        <v>1000</v>
      </c>
    </row>
    <row r="4009" spans="1:11" x14ac:dyDescent="0.2">
      <c r="A4009" s="321" t="s">
        <v>914</v>
      </c>
      <c r="B4009" s="325" t="s">
        <v>798</v>
      </c>
      <c r="C4009" s="326">
        <v>559</v>
      </c>
      <c r="D4009" s="321"/>
      <c r="E4009" s="187">
        <v>329</v>
      </c>
      <c r="F4009" s="230"/>
      <c r="G4009" s="327"/>
      <c r="H4009" s="200">
        <f>H4010</f>
        <v>6000</v>
      </c>
      <c r="I4009" s="200">
        <f>I4010</f>
        <v>0</v>
      </c>
      <c r="J4009" s="200">
        <f>J4010</f>
        <v>0</v>
      </c>
      <c r="K4009" s="200">
        <f t="shared" si="430"/>
        <v>6000</v>
      </c>
    </row>
    <row r="4010" spans="1:11" ht="15" x14ac:dyDescent="0.2">
      <c r="A4010" s="215" t="s">
        <v>914</v>
      </c>
      <c r="B4010" s="213" t="s">
        <v>798</v>
      </c>
      <c r="C4010" s="214">
        <v>559</v>
      </c>
      <c r="D4010" s="215" t="s">
        <v>25</v>
      </c>
      <c r="E4010" s="188">
        <v>3293</v>
      </c>
      <c r="F4010" s="228" t="s">
        <v>124</v>
      </c>
      <c r="H4010" s="330">
        <v>6000</v>
      </c>
      <c r="I4010" s="330"/>
      <c r="J4010" s="330"/>
      <c r="K4010" s="330">
        <f t="shared" si="430"/>
        <v>6000</v>
      </c>
    </row>
    <row r="4011" spans="1:11" x14ac:dyDescent="0.2">
      <c r="A4011" s="331" t="s">
        <v>914</v>
      </c>
      <c r="B4011" s="329" t="s">
        <v>798</v>
      </c>
      <c r="C4011" s="282">
        <v>559</v>
      </c>
      <c r="D4011" s="329"/>
      <c r="E4011" s="283">
        <v>42</v>
      </c>
      <c r="F4011" s="284"/>
      <c r="G4011" s="284"/>
      <c r="H4011" s="314">
        <f t="shared" ref="H4011:J4012" si="432">H4012</f>
        <v>1870000</v>
      </c>
      <c r="I4011" s="314">
        <f t="shared" si="432"/>
        <v>0</v>
      </c>
      <c r="J4011" s="314">
        <f t="shared" si="432"/>
        <v>0</v>
      </c>
      <c r="K4011" s="314">
        <f t="shared" si="430"/>
        <v>1870000</v>
      </c>
    </row>
    <row r="4012" spans="1:11" x14ac:dyDescent="0.2">
      <c r="A4012" s="321" t="s">
        <v>914</v>
      </c>
      <c r="B4012" s="325" t="s">
        <v>798</v>
      </c>
      <c r="C4012" s="326">
        <v>559</v>
      </c>
      <c r="D4012" s="321"/>
      <c r="E4012" s="187">
        <v>421</v>
      </c>
      <c r="F4012" s="230"/>
      <c r="G4012" s="327"/>
      <c r="H4012" s="200">
        <f t="shared" si="432"/>
        <v>1870000</v>
      </c>
      <c r="I4012" s="200">
        <f t="shared" si="432"/>
        <v>0</v>
      </c>
      <c r="J4012" s="200">
        <f t="shared" si="432"/>
        <v>0</v>
      </c>
      <c r="K4012" s="200">
        <f t="shared" si="430"/>
        <v>1870000</v>
      </c>
    </row>
    <row r="4013" spans="1:11" ht="15" x14ac:dyDescent="0.2">
      <c r="A4013" s="215" t="s">
        <v>914</v>
      </c>
      <c r="B4013" s="213" t="s">
        <v>798</v>
      </c>
      <c r="C4013" s="214">
        <v>559</v>
      </c>
      <c r="D4013" s="215" t="s">
        <v>25</v>
      </c>
      <c r="E4013" s="188">
        <v>4214</v>
      </c>
      <c r="F4013" s="228" t="s">
        <v>154</v>
      </c>
      <c r="H4013" s="330">
        <v>1870000</v>
      </c>
      <c r="I4013" s="330"/>
      <c r="J4013" s="330"/>
      <c r="K4013" s="330">
        <f t="shared" si="430"/>
        <v>1870000</v>
      </c>
    </row>
    <row r="4014" spans="1:11" ht="31.5" x14ac:dyDescent="0.2">
      <c r="A4014" s="362" t="s">
        <v>915</v>
      </c>
      <c r="B4014" s="416" t="s">
        <v>750</v>
      </c>
      <c r="C4014" s="417"/>
      <c r="D4014" s="417"/>
      <c r="E4014" s="418"/>
      <c r="F4014" s="233" t="s">
        <v>739</v>
      </c>
      <c r="G4014" s="180"/>
      <c r="H4014" s="151">
        <f>H4015+H4074+H4088+H4104</f>
        <v>45139693</v>
      </c>
      <c r="I4014" s="151">
        <f>I4015+I4074+I4088+I4104</f>
        <v>2000000</v>
      </c>
      <c r="J4014" s="151">
        <f>J4015+J4074+J4088+J4104</f>
        <v>15273704</v>
      </c>
      <c r="K4014" s="151">
        <f t="shared" si="430"/>
        <v>58413397</v>
      </c>
    </row>
    <row r="4015" spans="1:11" ht="33.75" x14ac:dyDescent="0.2">
      <c r="A4015" s="354" t="s">
        <v>915</v>
      </c>
      <c r="B4015" s="293" t="s">
        <v>771</v>
      </c>
      <c r="C4015" s="293"/>
      <c r="D4015" s="293"/>
      <c r="E4015" s="294"/>
      <c r="F4015" s="296" t="s">
        <v>757</v>
      </c>
      <c r="G4015" s="297" t="s">
        <v>685</v>
      </c>
      <c r="H4015" s="298">
        <f>H4016+H4024+H4027+H4035+H4061+H4065+H4068</f>
        <v>2257000</v>
      </c>
      <c r="I4015" s="298">
        <f t="shared" ref="I4015:J4015" si="433">I4016+I4024+I4027+I4035+I4061+I4065+I4068</f>
        <v>0</v>
      </c>
      <c r="J4015" s="298">
        <f t="shared" si="433"/>
        <v>121704</v>
      </c>
      <c r="K4015" s="298">
        <f t="shared" si="430"/>
        <v>2378704</v>
      </c>
    </row>
    <row r="4016" spans="1:11" x14ac:dyDescent="0.2">
      <c r="A4016" s="331" t="s">
        <v>915</v>
      </c>
      <c r="B4016" s="329" t="s">
        <v>771</v>
      </c>
      <c r="C4016" s="282">
        <v>11</v>
      </c>
      <c r="D4016" s="329"/>
      <c r="E4016" s="283">
        <v>31</v>
      </c>
      <c r="F4016" s="284"/>
      <c r="G4016" s="284"/>
      <c r="H4016" s="314">
        <f>H4017+H4020+H4022</f>
        <v>17000</v>
      </c>
      <c r="I4016" s="314">
        <f>I4017+I4020+I4022</f>
        <v>0</v>
      </c>
      <c r="J4016" s="314">
        <f>J4017+J4020+J4022</f>
        <v>0</v>
      </c>
      <c r="K4016" s="314">
        <f t="shared" si="430"/>
        <v>17000</v>
      </c>
    </row>
    <row r="4017" spans="1:11" x14ac:dyDescent="0.2">
      <c r="A4017" s="321" t="s">
        <v>915</v>
      </c>
      <c r="B4017" s="325" t="s">
        <v>771</v>
      </c>
      <c r="C4017" s="326">
        <v>11</v>
      </c>
      <c r="D4017" s="321"/>
      <c r="E4017" s="187">
        <v>311</v>
      </c>
      <c r="F4017" s="230"/>
      <c r="G4017" s="327"/>
      <c r="H4017" s="200">
        <f>H4018+H4019</f>
        <v>10000</v>
      </c>
      <c r="I4017" s="200">
        <f>I4018+I4019</f>
        <v>0</v>
      </c>
      <c r="J4017" s="200">
        <f>J4018+J4019</f>
        <v>0</v>
      </c>
      <c r="K4017" s="200">
        <f t="shared" si="430"/>
        <v>10000</v>
      </c>
    </row>
    <row r="4018" spans="1:11" ht="15" x14ac:dyDescent="0.2">
      <c r="A4018" s="215" t="s">
        <v>915</v>
      </c>
      <c r="B4018" s="213" t="s">
        <v>771</v>
      </c>
      <c r="C4018" s="214">
        <v>11</v>
      </c>
      <c r="D4018" s="215" t="s">
        <v>25</v>
      </c>
      <c r="E4018" s="188">
        <v>3111</v>
      </c>
      <c r="F4018" s="228" t="s">
        <v>19</v>
      </c>
      <c r="H4018" s="330">
        <v>8000</v>
      </c>
      <c r="I4018" s="330"/>
      <c r="J4018" s="330"/>
      <c r="K4018" s="330">
        <f t="shared" si="430"/>
        <v>8000</v>
      </c>
    </row>
    <row r="4019" spans="1:11" ht="15" x14ac:dyDescent="0.2">
      <c r="A4019" s="215" t="s">
        <v>915</v>
      </c>
      <c r="B4019" s="213" t="s">
        <v>771</v>
      </c>
      <c r="C4019" s="214">
        <v>11</v>
      </c>
      <c r="D4019" s="215" t="s">
        <v>25</v>
      </c>
      <c r="E4019" s="188">
        <v>3113</v>
      </c>
      <c r="F4019" s="228" t="s">
        <v>20</v>
      </c>
      <c r="H4019" s="330">
        <v>2000</v>
      </c>
      <c r="I4019" s="330"/>
      <c r="J4019" s="330"/>
      <c r="K4019" s="330">
        <f t="shared" si="430"/>
        <v>2000</v>
      </c>
    </row>
    <row r="4020" spans="1:11" x14ac:dyDescent="0.2">
      <c r="A4020" s="321" t="s">
        <v>915</v>
      </c>
      <c r="B4020" s="325" t="s">
        <v>771</v>
      </c>
      <c r="C4020" s="326">
        <v>11</v>
      </c>
      <c r="D4020" s="321"/>
      <c r="E4020" s="187">
        <v>312</v>
      </c>
      <c r="F4020" s="230"/>
      <c r="G4020" s="327"/>
      <c r="H4020" s="200">
        <f>H4021</f>
        <v>5000</v>
      </c>
      <c r="I4020" s="200">
        <f>I4021</f>
        <v>0</v>
      </c>
      <c r="J4020" s="200">
        <f>J4021</f>
        <v>0</v>
      </c>
      <c r="K4020" s="200">
        <f t="shared" si="430"/>
        <v>5000</v>
      </c>
    </row>
    <row r="4021" spans="1:11" ht="15" x14ac:dyDescent="0.2">
      <c r="A4021" s="215" t="s">
        <v>915</v>
      </c>
      <c r="B4021" s="213" t="s">
        <v>771</v>
      </c>
      <c r="C4021" s="214">
        <v>11</v>
      </c>
      <c r="D4021" s="215" t="s">
        <v>25</v>
      </c>
      <c r="E4021" s="188">
        <v>3121</v>
      </c>
      <c r="F4021" s="228" t="s">
        <v>22</v>
      </c>
      <c r="H4021" s="330">
        <v>5000</v>
      </c>
      <c r="I4021" s="330"/>
      <c r="J4021" s="330"/>
      <c r="K4021" s="330">
        <f t="shared" si="430"/>
        <v>5000</v>
      </c>
    </row>
    <row r="4022" spans="1:11" x14ac:dyDescent="0.2">
      <c r="A4022" s="321" t="s">
        <v>915</v>
      </c>
      <c r="B4022" s="325" t="s">
        <v>771</v>
      </c>
      <c r="C4022" s="326">
        <v>11</v>
      </c>
      <c r="D4022" s="321"/>
      <c r="E4022" s="187">
        <v>313</v>
      </c>
      <c r="F4022" s="230"/>
      <c r="G4022" s="327"/>
      <c r="H4022" s="200">
        <f>H4023</f>
        <v>2000</v>
      </c>
      <c r="I4022" s="200">
        <f>I4023</f>
        <v>0</v>
      </c>
      <c r="J4022" s="200">
        <f>J4023</f>
        <v>0</v>
      </c>
      <c r="K4022" s="200">
        <f t="shared" si="430"/>
        <v>2000</v>
      </c>
    </row>
    <row r="4023" spans="1:11" ht="15" x14ac:dyDescent="0.2">
      <c r="A4023" s="215" t="s">
        <v>915</v>
      </c>
      <c r="B4023" s="213" t="s">
        <v>771</v>
      </c>
      <c r="C4023" s="214">
        <v>11</v>
      </c>
      <c r="D4023" s="215" t="s">
        <v>25</v>
      </c>
      <c r="E4023" s="188">
        <v>3132</v>
      </c>
      <c r="F4023" s="228" t="s">
        <v>280</v>
      </c>
      <c r="H4023" s="330">
        <v>2000</v>
      </c>
      <c r="I4023" s="330"/>
      <c r="J4023" s="330"/>
      <c r="K4023" s="330">
        <f t="shared" si="430"/>
        <v>2000</v>
      </c>
    </row>
    <row r="4024" spans="1:11" x14ac:dyDescent="0.2">
      <c r="A4024" s="331" t="s">
        <v>915</v>
      </c>
      <c r="B4024" s="329" t="s">
        <v>771</v>
      </c>
      <c r="C4024" s="282">
        <v>11</v>
      </c>
      <c r="D4024" s="329"/>
      <c r="E4024" s="283">
        <v>32</v>
      </c>
      <c r="F4024" s="284"/>
      <c r="G4024" s="284"/>
      <c r="H4024" s="314">
        <f t="shared" ref="H4024:J4025" si="434">H4025</f>
        <v>6000</v>
      </c>
      <c r="I4024" s="314">
        <f t="shared" si="434"/>
        <v>0</v>
      </c>
      <c r="J4024" s="314">
        <f t="shared" si="434"/>
        <v>0</v>
      </c>
      <c r="K4024" s="314">
        <f t="shared" si="430"/>
        <v>6000</v>
      </c>
    </row>
    <row r="4025" spans="1:11" x14ac:dyDescent="0.2">
      <c r="A4025" s="321" t="s">
        <v>915</v>
      </c>
      <c r="B4025" s="325" t="s">
        <v>771</v>
      </c>
      <c r="C4025" s="326">
        <v>11</v>
      </c>
      <c r="D4025" s="321"/>
      <c r="E4025" s="187">
        <v>329</v>
      </c>
      <c r="F4025" s="230"/>
      <c r="G4025" s="327"/>
      <c r="H4025" s="200">
        <f t="shared" si="434"/>
        <v>6000</v>
      </c>
      <c r="I4025" s="200">
        <f t="shared" si="434"/>
        <v>0</v>
      </c>
      <c r="J4025" s="200">
        <f t="shared" si="434"/>
        <v>0</v>
      </c>
      <c r="K4025" s="200">
        <f t="shared" si="430"/>
        <v>6000</v>
      </c>
    </row>
    <row r="4026" spans="1:11" ht="15" x14ac:dyDescent="0.2">
      <c r="A4026" s="215" t="s">
        <v>915</v>
      </c>
      <c r="B4026" s="213" t="s">
        <v>771</v>
      </c>
      <c r="C4026" s="214">
        <v>11</v>
      </c>
      <c r="D4026" s="215" t="s">
        <v>25</v>
      </c>
      <c r="E4026" s="188">
        <v>3299</v>
      </c>
      <c r="F4026" s="228" t="s">
        <v>125</v>
      </c>
      <c r="H4026" s="330">
        <v>6000</v>
      </c>
      <c r="I4026" s="330"/>
      <c r="J4026" s="330"/>
      <c r="K4026" s="330">
        <f t="shared" si="430"/>
        <v>6000</v>
      </c>
    </row>
    <row r="4027" spans="1:11" x14ac:dyDescent="0.2">
      <c r="A4027" s="331" t="s">
        <v>915</v>
      </c>
      <c r="B4027" s="329" t="s">
        <v>771</v>
      </c>
      <c r="C4027" s="282">
        <v>43</v>
      </c>
      <c r="D4027" s="329"/>
      <c r="E4027" s="283">
        <v>31</v>
      </c>
      <c r="F4027" s="284"/>
      <c r="G4027" s="284"/>
      <c r="H4027" s="314">
        <f>H4028+H4031+H4033</f>
        <v>1193000</v>
      </c>
      <c r="I4027" s="314">
        <f>I4028+I4031+I4033</f>
        <v>0</v>
      </c>
      <c r="J4027" s="314">
        <f>J4028+J4031+J4033</f>
        <v>121704</v>
      </c>
      <c r="K4027" s="314">
        <f t="shared" si="430"/>
        <v>1314704</v>
      </c>
    </row>
    <row r="4028" spans="1:11" x14ac:dyDescent="0.2">
      <c r="A4028" s="321" t="s">
        <v>915</v>
      </c>
      <c r="B4028" s="325" t="s">
        <v>771</v>
      </c>
      <c r="C4028" s="326">
        <v>43</v>
      </c>
      <c r="D4028" s="321"/>
      <c r="E4028" s="187">
        <v>311</v>
      </c>
      <c r="F4028" s="230"/>
      <c r="G4028" s="327"/>
      <c r="H4028" s="200">
        <f>H4029+H4030</f>
        <v>945000</v>
      </c>
      <c r="I4028" s="200">
        <f>I4029+I4030</f>
        <v>0</v>
      </c>
      <c r="J4028" s="200">
        <f>J4029+J4030</f>
        <v>100000</v>
      </c>
      <c r="K4028" s="200">
        <f t="shared" si="430"/>
        <v>1045000</v>
      </c>
    </row>
    <row r="4029" spans="1:11" ht="15" x14ac:dyDescent="0.2">
      <c r="A4029" s="215" t="s">
        <v>915</v>
      </c>
      <c r="B4029" s="213" t="s">
        <v>771</v>
      </c>
      <c r="C4029" s="214">
        <v>43</v>
      </c>
      <c r="D4029" s="215" t="s">
        <v>25</v>
      </c>
      <c r="E4029" s="188">
        <v>3111</v>
      </c>
      <c r="F4029" s="228" t="s">
        <v>19</v>
      </c>
      <c r="H4029" s="330">
        <v>925000</v>
      </c>
      <c r="I4029" s="330"/>
      <c r="J4029" s="330">
        <v>100000</v>
      </c>
      <c r="K4029" s="330">
        <f t="shared" si="430"/>
        <v>1025000</v>
      </c>
    </row>
    <row r="4030" spans="1:11" ht="15" x14ac:dyDescent="0.2">
      <c r="A4030" s="215" t="s">
        <v>915</v>
      </c>
      <c r="B4030" s="213" t="s">
        <v>771</v>
      </c>
      <c r="C4030" s="214">
        <v>43</v>
      </c>
      <c r="D4030" s="215" t="s">
        <v>25</v>
      </c>
      <c r="E4030" s="188">
        <v>3113</v>
      </c>
      <c r="F4030" s="228" t="s">
        <v>20</v>
      </c>
      <c r="H4030" s="330">
        <v>20000</v>
      </c>
      <c r="I4030" s="330"/>
      <c r="J4030" s="330"/>
      <c r="K4030" s="330">
        <f t="shared" si="430"/>
        <v>20000</v>
      </c>
    </row>
    <row r="4031" spans="1:11" x14ac:dyDescent="0.2">
      <c r="A4031" s="321" t="s">
        <v>915</v>
      </c>
      <c r="B4031" s="325" t="s">
        <v>771</v>
      </c>
      <c r="C4031" s="326">
        <v>43</v>
      </c>
      <c r="D4031" s="321"/>
      <c r="E4031" s="187">
        <v>312</v>
      </c>
      <c r="F4031" s="230"/>
      <c r="G4031" s="327"/>
      <c r="H4031" s="200">
        <f>H4032</f>
        <v>95000</v>
      </c>
      <c r="I4031" s="200">
        <f>I4032</f>
        <v>0</v>
      </c>
      <c r="J4031" s="200">
        <f>J4032</f>
        <v>0</v>
      </c>
      <c r="K4031" s="200">
        <f t="shared" si="430"/>
        <v>95000</v>
      </c>
    </row>
    <row r="4032" spans="1:11" ht="15" x14ac:dyDescent="0.2">
      <c r="A4032" s="215" t="s">
        <v>915</v>
      </c>
      <c r="B4032" s="213" t="s">
        <v>771</v>
      </c>
      <c r="C4032" s="214">
        <v>43</v>
      </c>
      <c r="D4032" s="215" t="s">
        <v>25</v>
      </c>
      <c r="E4032" s="188">
        <v>3121</v>
      </c>
      <c r="F4032" s="228" t="s">
        <v>22</v>
      </c>
      <c r="H4032" s="330">
        <v>95000</v>
      </c>
      <c r="I4032" s="330"/>
      <c r="J4032" s="330"/>
      <c r="K4032" s="330">
        <f t="shared" si="430"/>
        <v>95000</v>
      </c>
    </row>
    <row r="4033" spans="1:11" x14ac:dyDescent="0.2">
      <c r="A4033" s="321" t="s">
        <v>915</v>
      </c>
      <c r="B4033" s="325" t="s">
        <v>771</v>
      </c>
      <c r="C4033" s="326">
        <v>43</v>
      </c>
      <c r="D4033" s="321"/>
      <c r="E4033" s="187">
        <v>313</v>
      </c>
      <c r="F4033" s="230"/>
      <c r="G4033" s="327"/>
      <c r="H4033" s="200">
        <f>H4034</f>
        <v>153000</v>
      </c>
      <c r="I4033" s="200">
        <f>I4034</f>
        <v>0</v>
      </c>
      <c r="J4033" s="200">
        <f>J4034</f>
        <v>21704</v>
      </c>
      <c r="K4033" s="200">
        <f t="shared" si="430"/>
        <v>174704</v>
      </c>
    </row>
    <row r="4034" spans="1:11" ht="15" x14ac:dyDescent="0.2">
      <c r="A4034" s="215" t="s">
        <v>915</v>
      </c>
      <c r="B4034" s="213" t="s">
        <v>771</v>
      </c>
      <c r="C4034" s="214">
        <v>43</v>
      </c>
      <c r="D4034" s="215" t="s">
        <v>25</v>
      </c>
      <c r="E4034" s="188">
        <v>3132</v>
      </c>
      <c r="F4034" s="228" t="s">
        <v>280</v>
      </c>
      <c r="H4034" s="330">
        <v>153000</v>
      </c>
      <c r="I4034" s="330"/>
      <c r="J4034" s="330">
        <v>21704</v>
      </c>
      <c r="K4034" s="330">
        <f t="shared" si="430"/>
        <v>174704</v>
      </c>
    </row>
    <row r="4035" spans="1:11" x14ac:dyDescent="0.2">
      <c r="A4035" s="331" t="s">
        <v>915</v>
      </c>
      <c r="B4035" s="329" t="s">
        <v>771</v>
      </c>
      <c r="C4035" s="282">
        <v>43</v>
      </c>
      <c r="D4035" s="329"/>
      <c r="E4035" s="283">
        <v>32</v>
      </c>
      <c r="F4035" s="284"/>
      <c r="G4035" s="284"/>
      <c r="H4035" s="314">
        <f>H4036+H4041+H4046+H4054</f>
        <v>855000</v>
      </c>
      <c r="I4035" s="314">
        <f>I4036+I4041+I4046+I4054</f>
        <v>0</v>
      </c>
      <c r="J4035" s="314">
        <f>J4036+J4041+J4046+J4054</f>
        <v>0</v>
      </c>
      <c r="K4035" s="314">
        <f t="shared" si="430"/>
        <v>855000</v>
      </c>
    </row>
    <row r="4036" spans="1:11" x14ac:dyDescent="0.2">
      <c r="A4036" s="321" t="s">
        <v>915</v>
      </c>
      <c r="B4036" s="325" t="s">
        <v>771</v>
      </c>
      <c r="C4036" s="326">
        <v>43</v>
      </c>
      <c r="D4036" s="321"/>
      <c r="E4036" s="187">
        <v>321</v>
      </c>
      <c r="F4036" s="230"/>
      <c r="G4036" s="327"/>
      <c r="H4036" s="200">
        <f>H4037+H4038+H4039+H4040</f>
        <v>92000</v>
      </c>
      <c r="I4036" s="200">
        <f>I4037+I4038+I4039+I4040</f>
        <v>0</v>
      </c>
      <c r="J4036" s="200">
        <f>J4037+J4038+J4039+J4040</f>
        <v>0</v>
      </c>
      <c r="K4036" s="200">
        <f t="shared" si="430"/>
        <v>92000</v>
      </c>
    </row>
    <row r="4037" spans="1:11" ht="15" x14ac:dyDescent="0.2">
      <c r="A4037" s="215" t="s">
        <v>915</v>
      </c>
      <c r="B4037" s="213" t="s">
        <v>771</v>
      </c>
      <c r="C4037" s="214">
        <v>43</v>
      </c>
      <c r="D4037" s="215" t="s">
        <v>25</v>
      </c>
      <c r="E4037" s="188">
        <v>3211</v>
      </c>
      <c r="F4037" s="228" t="s">
        <v>110</v>
      </c>
      <c r="H4037" s="330">
        <v>45000</v>
      </c>
      <c r="I4037" s="330"/>
      <c r="J4037" s="330"/>
      <c r="K4037" s="330">
        <f t="shared" si="430"/>
        <v>45000</v>
      </c>
    </row>
    <row r="4038" spans="1:11" ht="30" x14ac:dyDescent="0.2">
      <c r="A4038" s="215" t="s">
        <v>915</v>
      </c>
      <c r="B4038" s="213" t="s">
        <v>771</v>
      </c>
      <c r="C4038" s="214">
        <v>43</v>
      </c>
      <c r="D4038" s="215" t="s">
        <v>25</v>
      </c>
      <c r="E4038" s="188">
        <v>3212</v>
      </c>
      <c r="F4038" s="228" t="s">
        <v>111</v>
      </c>
      <c r="H4038" s="330">
        <v>30000</v>
      </c>
      <c r="I4038" s="330"/>
      <c r="J4038" s="330"/>
      <c r="K4038" s="330">
        <f t="shared" si="430"/>
        <v>30000</v>
      </c>
    </row>
    <row r="4039" spans="1:11" ht="15" x14ac:dyDescent="0.2">
      <c r="A4039" s="215" t="s">
        <v>915</v>
      </c>
      <c r="B4039" s="213" t="s">
        <v>771</v>
      </c>
      <c r="C4039" s="214">
        <v>43</v>
      </c>
      <c r="D4039" s="215" t="s">
        <v>25</v>
      </c>
      <c r="E4039" s="188">
        <v>3213</v>
      </c>
      <c r="F4039" s="228" t="s">
        <v>112</v>
      </c>
      <c r="H4039" s="330">
        <v>15000</v>
      </c>
      <c r="I4039" s="330"/>
      <c r="J4039" s="330"/>
      <c r="K4039" s="330">
        <f t="shared" si="430"/>
        <v>15000</v>
      </c>
    </row>
    <row r="4040" spans="1:11" ht="15" x14ac:dyDescent="0.2">
      <c r="A4040" s="215" t="s">
        <v>915</v>
      </c>
      <c r="B4040" s="213" t="s">
        <v>771</v>
      </c>
      <c r="C4040" s="214">
        <v>43</v>
      </c>
      <c r="D4040" s="215" t="s">
        <v>25</v>
      </c>
      <c r="E4040" s="188">
        <v>3214</v>
      </c>
      <c r="F4040" s="228" t="s">
        <v>234</v>
      </c>
      <c r="H4040" s="330">
        <v>2000</v>
      </c>
      <c r="I4040" s="330"/>
      <c r="J4040" s="330"/>
      <c r="K4040" s="330">
        <f t="shared" si="430"/>
        <v>2000</v>
      </c>
    </row>
    <row r="4041" spans="1:11" x14ac:dyDescent="0.2">
      <c r="A4041" s="321" t="s">
        <v>915</v>
      </c>
      <c r="B4041" s="325" t="s">
        <v>771</v>
      </c>
      <c r="C4041" s="326">
        <v>43</v>
      </c>
      <c r="D4041" s="321"/>
      <c r="E4041" s="187">
        <v>322</v>
      </c>
      <c r="F4041" s="230"/>
      <c r="G4041" s="327"/>
      <c r="H4041" s="200">
        <f>H4042+H4043+H4044+H4045</f>
        <v>63000</v>
      </c>
      <c r="I4041" s="200">
        <f>I4042+I4043+I4044+I4045</f>
        <v>0</v>
      </c>
      <c r="J4041" s="200">
        <f>J4042+J4043+J4044+J4045</f>
        <v>0</v>
      </c>
      <c r="K4041" s="200">
        <f t="shared" si="430"/>
        <v>63000</v>
      </c>
    </row>
    <row r="4042" spans="1:11" ht="15" x14ac:dyDescent="0.2">
      <c r="A4042" s="215" t="s">
        <v>915</v>
      </c>
      <c r="B4042" s="213" t="s">
        <v>771</v>
      </c>
      <c r="C4042" s="214">
        <v>43</v>
      </c>
      <c r="D4042" s="215" t="s">
        <v>25</v>
      </c>
      <c r="E4042" s="188">
        <v>3221</v>
      </c>
      <c r="F4042" s="228" t="s">
        <v>146</v>
      </c>
      <c r="H4042" s="330">
        <v>15000</v>
      </c>
      <c r="I4042" s="330"/>
      <c r="J4042" s="330"/>
      <c r="K4042" s="330">
        <f t="shared" si="430"/>
        <v>15000</v>
      </c>
    </row>
    <row r="4043" spans="1:11" ht="15" x14ac:dyDescent="0.2">
      <c r="A4043" s="215" t="s">
        <v>915</v>
      </c>
      <c r="B4043" s="213" t="s">
        <v>771</v>
      </c>
      <c r="C4043" s="214">
        <v>43</v>
      </c>
      <c r="D4043" s="215" t="s">
        <v>25</v>
      </c>
      <c r="E4043" s="188">
        <v>3223</v>
      </c>
      <c r="F4043" s="228" t="s">
        <v>115</v>
      </c>
      <c r="H4043" s="330">
        <v>35000</v>
      </c>
      <c r="I4043" s="330"/>
      <c r="J4043" s="330"/>
      <c r="K4043" s="330">
        <f t="shared" ref="K4043:K4106" si="435">H4043-I4043+J4043</f>
        <v>35000</v>
      </c>
    </row>
    <row r="4044" spans="1:11" ht="30" x14ac:dyDescent="0.2">
      <c r="A4044" s="215" t="s">
        <v>915</v>
      </c>
      <c r="B4044" s="213" t="s">
        <v>771</v>
      </c>
      <c r="C4044" s="214">
        <v>43</v>
      </c>
      <c r="D4044" s="215" t="s">
        <v>25</v>
      </c>
      <c r="E4044" s="188">
        <v>3224</v>
      </c>
      <c r="F4044" s="228" t="s">
        <v>144</v>
      </c>
      <c r="H4044" s="330">
        <v>6000</v>
      </c>
      <c r="I4044" s="330"/>
      <c r="J4044" s="330"/>
      <c r="K4044" s="330">
        <f t="shared" si="435"/>
        <v>6000</v>
      </c>
    </row>
    <row r="4045" spans="1:11" ht="15" x14ac:dyDescent="0.2">
      <c r="A4045" s="215" t="s">
        <v>915</v>
      </c>
      <c r="B4045" s="213" t="s">
        <v>771</v>
      </c>
      <c r="C4045" s="214">
        <v>43</v>
      </c>
      <c r="D4045" s="215" t="s">
        <v>25</v>
      </c>
      <c r="E4045" s="188">
        <v>3225</v>
      </c>
      <c r="F4045" s="228" t="s">
        <v>151</v>
      </c>
      <c r="H4045" s="330">
        <v>7000</v>
      </c>
      <c r="I4045" s="330"/>
      <c r="J4045" s="330"/>
      <c r="K4045" s="330">
        <f t="shared" si="435"/>
        <v>7000</v>
      </c>
    </row>
    <row r="4046" spans="1:11" x14ac:dyDescent="0.2">
      <c r="A4046" s="321" t="s">
        <v>915</v>
      </c>
      <c r="B4046" s="325" t="s">
        <v>771</v>
      </c>
      <c r="C4046" s="326">
        <v>43</v>
      </c>
      <c r="D4046" s="321"/>
      <c r="E4046" s="187">
        <v>323</v>
      </c>
      <c r="F4046" s="230"/>
      <c r="G4046" s="327"/>
      <c r="H4046" s="200">
        <f>H4047+H4048+H4049+H4050+H4051+H4052+H4053</f>
        <v>310000</v>
      </c>
      <c r="I4046" s="200">
        <f>I4047+I4048+I4049+I4050+I4051+I4052+I4053</f>
        <v>0</v>
      </c>
      <c r="J4046" s="200">
        <f>J4047+J4048+J4049+J4050+J4051+J4052+J4053</f>
        <v>0</v>
      </c>
      <c r="K4046" s="200">
        <f t="shared" si="435"/>
        <v>310000</v>
      </c>
    </row>
    <row r="4047" spans="1:11" ht="15" x14ac:dyDescent="0.2">
      <c r="A4047" s="215" t="s">
        <v>915</v>
      </c>
      <c r="B4047" s="213" t="s">
        <v>771</v>
      </c>
      <c r="C4047" s="214">
        <v>43</v>
      </c>
      <c r="D4047" s="215" t="s">
        <v>25</v>
      </c>
      <c r="E4047" s="188">
        <v>3231</v>
      </c>
      <c r="F4047" s="228" t="s">
        <v>117</v>
      </c>
      <c r="H4047" s="330">
        <v>35000</v>
      </c>
      <c r="I4047" s="330"/>
      <c r="J4047" s="330"/>
      <c r="K4047" s="330">
        <f t="shared" si="435"/>
        <v>35000</v>
      </c>
    </row>
    <row r="4048" spans="1:11" ht="15" x14ac:dyDescent="0.2">
      <c r="A4048" s="215" t="s">
        <v>915</v>
      </c>
      <c r="B4048" s="213" t="s">
        <v>771</v>
      </c>
      <c r="C4048" s="214">
        <v>43</v>
      </c>
      <c r="D4048" s="215" t="s">
        <v>25</v>
      </c>
      <c r="E4048" s="188">
        <v>3233</v>
      </c>
      <c r="F4048" s="228" t="s">
        <v>119</v>
      </c>
      <c r="H4048" s="330">
        <v>40000</v>
      </c>
      <c r="I4048" s="330"/>
      <c r="J4048" s="330"/>
      <c r="K4048" s="330">
        <f t="shared" si="435"/>
        <v>40000</v>
      </c>
    </row>
    <row r="4049" spans="1:11" ht="15" x14ac:dyDescent="0.2">
      <c r="A4049" s="215" t="s">
        <v>915</v>
      </c>
      <c r="B4049" s="213" t="s">
        <v>771</v>
      </c>
      <c r="C4049" s="214">
        <v>43</v>
      </c>
      <c r="D4049" s="215" t="s">
        <v>25</v>
      </c>
      <c r="E4049" s="188">
        <v>3234</v>
      </c>
      <c r="F4049" s="228" t="s">
        <v>120</v>
      </c>
      <c r="H4049" s="330">
        <v>40000</v>
      </c>
      <c r="I4049" s="330"/>
      <c r="J4049" s="330"/>
      <c r="K4049" s="330">
        <f t="shared" si="435"/>
        <v>40000</v>
      </c>
    </row>
    <row r="4050" spans="1:11" ht="15" x14ac:dyDescent="0.2">
      <c r="A4050" s="215" t="s">
        <v>915</v>
      </c>
      <c r="B4050" s="213" t="s">
        <v>771</v>
      </c>
      <c r="C4050" s="214">
        <v>43</v>
      </c>
      <c r="D4050" s="215" t="s">
        <v>25</v>
      </c>
      <c r="E4050" s="188">
        <v>3236</v>
      </c>
      <c r="F4050" s="228" t="s">
        <v>121</v>
      </c>
      <c r="H4050" s="330">
        <v>17000</v>
      </c>
      <c r="I4050" s="330"/>
      <c r="J4050" s="330"/>
      <c r="K4050" s="330">
        <f t="shared" si="435"/>
        <v>17000</v>
      </c>
    </row>
    <row r="4051" spans="1:11" ht="15" x14ac:dyDescent="0.2">
      <c r="A4051" s="215" t="s">
        <v>915</v>
      </c>
      <c r="B4051" s="213" t="s">
        <v>771</v>
      </c>
      <c r="C4051" s="214">
        <v>43</v>
      </c>
      <c r="D4051" s="215" t="s">
        <v>25</v>
      </c>
      <c r="E4051" s="188">
        <v>3237</v>
      </c>
      <c r="F4051" s="228" t="s">
        <v>36</v>
      </c>
      <c r="H4051" s="330">
        <v>100000</v>
      </c>
      <c r="I4051" s="330"/>
      <c r="J4051" s="330"/>
      <c r="K4051" s="330">
        <f t="shared" si="435"/>
        <v>100000</v>
      </c>
    </row>
    <row r="4052" spans="1:11" ht="15" x14ac:dyDescent="0.2">
      <c r="A4052" s="215" t="s">
        <v>915</v>
      </c>
      <c r="B4052" s="213" t="s">
        <v>771</v>
      </c>
      <c r="C4052" s="214">
        <v>43</v>
      </c>
      <c r="D4052" s="215" t="s">
        <v>25</v>
      </c>
      <c r="E4052" s="188">
        <v>3238</v>
      </c>
      <c r="F4052" s="228" t="s">
        <v>122</v>
      </c>
      <c r="H4052" s="330">
        <v>30000</v>
      </c>
      <c r="I4052" s="330"/>
      <c r="J4052" s="330"/>
      <c r="K4052" s="330">
        <f t="shared" si="435"/>
        <v>30000</v>
      </c>
    </row>
    <row r="4053" spans="1:11" ht="15" x14ac:dyDescent="0.2">
      <c r="A4053" s="215" t="s">
        <v>915</v>
      </c>
      <c r="B4053" s="213" t="s">
        <v>771</v>
      </c>
      <c r="C4053" s="214">
        <v>43</v>
      </c>
      <c r="D4053" s="215" t="s">
        <v>25</v>
      </c>
      <c r="E4053" s="188">
        <v>3239</v>
      </c>
      <c r="F4053" s="228" t="s">
        <v>41</v>
      </c>
      <c r="H4053" s="330">
        <v>48000</v>
      </c>
      <c r="I4053" s="330"/>
      <c r="J4053" s="330"/>
      <c r="K4053" s="330">
        <f t="shared" si="435"/>
        <v>48000</v>
      </c>
    </row>
    <row r="4054" spans="1:11" x14ac:dyDescent="0.2">
      <c r="A4054" s="321" t="s">
        <v>915</v>
      </c>
      <c r="B4054" s="325" t="s">
        <v>771</v>
      </c>
      <c r="C4054" s="326">
        <v>43</v>
      </c>
      <c r="D4054" s="321"/>
      <c r="E4054" s="187">
        <v>329</v>
      </c>
      <c r="F4054" s="230"/>
      <c r="G4054" s="327"/>
      <c r="H4054" s="200">
        <f>H4055+H4056+H4057+H4058+H4059+H4060</f>
        <v>390000</v>
      </c>
      <c r="I4054" s="200">
        <f>I4055+I4056+I4057+I4058+I4059+I4060</f>
        <v>0</v>
      </c>
      <c r="J4054" s="200">
        <f>J4055+J4056+J4057+J4058+J4059+J4060</f>
        <v>0</v>
      </c>
      <c r="K4054" s="200">
        <f t="shared" si="435"/>
        <v>390000</v>
      </c>
    </row>
    <row r="4055" spans="1:11" ht="30" x14ac:dyDescent="0.2">
      <c r="A4055" s="215" t="s">
        <v>915</v>
      </c>
      <c r="B4055" s="213" t="s">
        <v>771</v>
      </c>
      <c r="C4055" s="214">
        <v>43</v>
      </c>
      <c r="D4055" s="215" t="s">
        <v>25</v>
      </c>
      <c r="E4055" s="188">
        <v>3291</v>
      </c>
      <c r="F4055" s="228" t="s">
        <v>152</v>
      </c>
      <c r="H4055" s="330">
        <v>185000</v>
      </c>
      <c r="I4055" s="330"/>
      <c r="J4055" s="330"/>
      <c r="K4055" s="330">
        <f t="shared" si="435"/>
        <v>185000</v>
      </c>
    </row>
    <row r="4056" spans="1:11" ht="15" x14ac:dyDescent="0.2">
      <c r="A4056" s="215" t="s">
        <v>915</v>
      </c>
      <c r="B4056" s="213" t="s">
        <v>771</v>
      </c>
      <c r="C4056" s="214">
        <v>43</v>
      </c>
      <c r="D4056" s="215" t="s">
        <v>25</v>
      </c>
      <c r="E4056" s="188">
        <v>3292</v>
      </c>
      <c r="F4056" s="228" t="s">
        <v>123</v>
      </c>
      <c r="H4056" s="330">
        <v>35000</v>
      </c>
      <c r="I4056" s="330"/>
      <c r="J4056" s="330"/>
      <c r="K4056" s="330">
        <f t="shared" si="435"/>
        <v>35000</v>
      </c>
    </row>
    <row r="4057" spans="1:11" ht="15" x14ac:dyDescent="0.2">
      <c r="A4057" s="215" t="s">
        <v>915</v>
      </c>
      <c r="B4057" s="213" t="s">
        <v>771</v>
      </c>
      <c r="C4057" s="214">
        <v>43</v>
      </c>
      <c r="D4057" s="215" t="s">
        <v>25</v>
      </c>
      <c r="E4057" s="188">
        <v>3293</v>
      </c>
      <c r="F4057" s="228" t="s">
        <v>124</v>
      </c>
      <c r="H4057" s="330">
        <v>47000</v>
      </c>
      <c r="I4057" s="330"/>
      <c r="J4057" s="330"/>
      <c r="K4057" s="330">
        <f t="shared" si="435"/>
        <v>47000</v>
      </c>
    </row>
    <row r="4058" spans="1:11" ht="15" x14ac:dyDescent="0.2">
      <c r="A4058" s="215" t="s">
        <v>915</v>
      </c>
      <c r="B4058" s="213" t="s">
        <v>771</v>
      </c>
      <c r="C4058" s="214">
        <v>43</v>
      </c>
      <c r="D4058" s="215" t="s">
        <v>25</v>
      </c>
      <c r="E4058" s="188">
        <v>3294</v>
      </c>
      <c r="F4058" s="228" t="s">
        <v>611</v>
      </c>
      <c r="H4058" s="330">
        <v>105000</v>
      </c>
      <c r="I4058" s="330"/>
      <c r="J4058" s="330"/>
      <c r="K4058" s="330">
        <f t="shared" si="435"/>
        <v>105000</v>
      </c>
    </row>
    <row r="4059" spans="1:11" ht="15" x14ac:dyDescent="0.2">
      <c r="A4059" s="215" t="s">
        <v>915</v>
      </c>
      <c r="B4059" s="213" t="s">
        <v>771</v>
      </c>
      <c r="C4059" s="214">
        <v>43</v>
      </c>
      <c r="D4059" s="215" t="s">
        <v>25</v>
      </c>
      <c r="E4059" s="188">
        <v>3295</v>
      </c>
      <c r="F4059" s="228" t="s">
        <v>237</v>
      </c>
      <c r="H4059" s="330">
        <v>12000</v>
      </c>
      <c r="I4059" s="330"/>
      <c r="J4059" s="330"/>
      <c r="K4059" s="330">
        <f t="shared" si="435"/>
        <v>12000</v>
      </c>
    </row>
    <row r="4060" spans="1:11" ht="15" x14ac:dyDescent="0.2">
      <c r="A4060" s="215" t="s">
        <v>915</v>
      </c>
      <c r="B4060" s="213" t="s">
        <v>771</v>
      </c>
      <c r="C4060" s="214">
        <v>43</v>
      </c>
      <c r="D4060" s="215" t="s">
        <v>25</v>
      </c>
      <c r="E4060" s="188">
        <v>3299</v>
      </c>
      <c r="F4060" s="228" t="s">
        <v>125</v>
      </c>
      <c r="H4060" s="330">
        <v>6000</v>
      </c>
      <c r="I4060" s="330"/>
      <c r="J4060" s="330"/>
      <c r="K4060" s="330">
        <f t="shared" si="435"/>
        <v>6000</v>
      </c>
    </row>
    <row r="4061" spans="1:11" x14ac:dyDescent="0.2">
      <c r="A4061" s="331" t="s">
        <v>915</v>
      </c>
      <c r="B4061" s="329" t="s">
        <v>771</v>
      </c>
      <c r="C4061" s="282">
        <v>43</v>
      </c>
      <c r="D4061" s="329"/>
      <c r="E4061" s="283">
        <v>34</v>
      </c>
      <c r="F4061" s="284"/>
      <c r="G4061" s="284"/>
      <c r="H4061" s="314">
        <f>H4062</f>
        <v>51000</v>
      </c>
      <c r="I4061" s="314">
        <f>I4062</f>
        <v>0</v>
      </c>
      <c r="J4061" s="314">
        <f>J4062</f>
        <v>0</v>
      </c>
      <c r="K4061" s="314">
        <f t="shared" si="435"/>
        <v>51000</v>
      </c>
    </row>
    <row r="4062" spans="1:11" x14ac:dyDescent="0.2">
      <c r="A4062" s="321" t="s">
        <v>915</v>
      </c>
      <c r="B4062" s="325" t="s">
        <v>771</v>
      </c>
      <c r="C4062" s="326">
        <v>43</v>
      </c>
      <c r="D4062" s="321"/>
      <c r="E4062" s="187">
        <v>343</v>
      </c>
      <c r="F4062" s="230"/>
      <c r="G4062" s="327"/>
      <c r="H4062" s="200">
        <f>H4063+H4064</f>
        <v>51000</v>
      </c>
      <c r="I4062" s="200">
        <f>I4063+I4064</f>
        <v>0</v>
      </c>
      <c r="J4062" s="200">
        <f>J4063+J4064</f>
        <v>0</v>
      </c>
      <c r="K4062" s="200">
        <f t="shared" si="435"/>
        <v>51000</v>
      </c>
    </row>
    <row r="4063" spans="1:11" ht="15" x14ac:dyDescent="0.2">
      <c r="A4063" s="215" t="s">
        <v>915</v>
      </c>
      <c r="B4063" s="213" t="s">
        <v>771</v>
      </c>
      <c r="C4063" s="214">
        <v>43</v>
      </c>
      <c r="D4063" s="215" t="s">
        <v>25</v>
      </c>
      <c r="E4063" s="188">
        <v>3433</v>
      </c>
      <c r="F4063" s="228" t="s">
        <v>126</v>
      </c>
      <c r="H4063" s="330">
        <v>1000</v>
      </c>
      <c r="I4063" s="330"/>
      <c r="J4063" s="330"/>
      <c r="K4063" s="330">
        <f t="shared" si="435"/>
        <v>1000</v>
      </c>
    </row>
    <row r="4064" spans="1:11" ht="15" x14ac:dyDescent="0.2">
      <c r="A4064" s="215" t="s">
        <v>915</v>
      </c>
      <c r="B4064" s="213" t="s">
        <v>771</v>
      </c>
      <c r="C4064" s="214">
        <v>43</v>
      </c>
      <c r="D4064" s="215" t="s">
        <v>25</v>
      </c>
      <c r="E4064" s="188">
        <v>3434</v>
      </c>
      <c r="F4064" s="228" t="s">
        <v>127</v>
      </c>
      <c r="H4064" s="330">
        <v>50000</v>
      </c>
      <c r="I4064" s="330"/>
      <c r="J4064" s="330"/>
      <c r="K4064" s="330">
        <f t="shared" si="435"/>
        <v>50000</v>
      </c>
    </row>
    <row r="4065" spans="1:11" x14ac:dyDescent="0.2">
      <c r="A4065" s="331" t="s">
        <v>915</v>
      </c>
      <c r="B4065" s="329" t="s">
        <v>771</v>
      </c>
      <c r="C4065" s="282">
        <v>43</v>
      </c>
      <c r="D4065" s="329"/>
      <c r="E4065" s="283">
        <v>41</v>
      </c>
      <c r="F4065" s="284"/>
      <c r="G4065" s="284"/>
      <c r="H4065" s="314">
        <f t="shared" ref="H4065:J4066" si="436">H4066</f>
        <v>100000</v>
      </c>
      <c r="I4065" s="314">
        <f t="shared" si="436"/>
        <v>0</v>
      </c>
      <c r="J4065" s="314">
        <f t="shared" si="436"/>
        <v>0</v>
      </c>
      <c r="K4065" s="314">
        <f t="shared" si="435"/>
        <v>100000</v>
      </c>
    </row>
    <row r="4066" spans="1:11" x14ac:dyDescent="0.2">
      <c r="A4066" s="321" t="s">
        <v>915</v>
      </c>
      <c r="B4066" s="325" t="s">
        <v>771</v>
      </c>
      <c r="C4066" s="326">
        <v>43</v>
      </c>
      <c r="D4066" s="321"/>
      <c r="E4066" s="187">
        <v>412</v>
      </c>
      <c r="F4066" s="230"/>
      <c r="G4066" s="327"/>
      <c r="H4066" s="200">
        <f t="shared" si="436"/>
        <v>100000</v>
      </c>
      <c r="I4066" s="200">
        <f t="shared" si="436"/>
        <v>0</v>
      </c>
      <c r="J4066" s="200">
        <f t="shared" si="436"/>
        <v>0</v>
      </c>
      <c r="K4066" s="200">
        <f t="shared" si="435"/>
        <v>100000</v>
      </c>
    </row>
    <row r="4067" spans="1:11" ht="15" x14ac:dyDescent="0.2">
      <c r="A4067" s="215" t="s">
        <v>915</v>
      </c>
      <c r="B4067" s="213" t="s">
        <v>771</v>
      </c>
      <c r="C4067" s="214">
        <v>43</v>
      </c>
      <c r="D4067" s="215" t="s">
        <v>25</v>
      </c>
      <c r="E4067" s="188">
        <v>4126</v>
      </c>
      <c r="F4067" s="228" t="s">
        <v>4</v>
      </c>
      <c r="H4067" s="330">
        <v>100000</v>
      </c>
      <c r="I4067" s="330"/>
      <c r="J4067" s="330"/>
      <c r="K4067" s="330">
        <f t="shared" si="435"/>
        <v>100000</v>
      </c>
    </row>
    <row r="4068" spans="1:11" x14ac:dyDescent="0.2">
      <c r="A4068" s="331" t="s">
        <v>915</v>
      </c>
      <c r="B4068" s="329" t="s">
        <v>771</v>
      </c>
      <c r="C4068" s="282">
        <v>43</v>
      </c>
      <c r="D4068" s="329"/>
      <c r="E4068" s="283">
        <v>42</v>
      </c>
      <c r="F4068" s="284"/>
      <c r="G4068" s="284"/>
      <c r="H4068" s="314">
        <f>H4069+H4072</f>
        <v>35000</v>
      </c>
      <c r="I4068" s="314">
        <f>I4069+I4072</f>
        <v>0</v>
      </c>
      <c r="J4068" s="314">
        <f>J4069+J4072</f>
        <v>0</v>
      </c>
      <c r="K4068" s="314">
        <f t="shared" si="435"/>
        <v>35000</v>
      </c>
    </row>
    <row r="4069" spans="1:11" x14ac:dyDescent="0.2">
      <c r="A4069" s="321" t="s">
        <v>915</v>
      </c>
      <c r="B4069" s="325" t="s">
        <v>771</v>
      </c>
      <c r="C4069" s="326">
        <v>43</v>
      </c>
      <c r="D4069" s="321"/>
      <c r="E4069" s="187">
        <v>422</v>
      </c>
      <c r="F4069" s="230"/>
      <c r="G4069" s="327"/>
      <c r="H4069" s="200">
        <f>H4070+H4071</f>
        <v>15000</v>
      </c>
      <c r="I4069" s="200">
        <f>I4070+I4071</f>
        <v>0</v>
      </c>
      <c r="J4069" s="200">
        <f>J4070+J4071</f>
        <v>0</v>
      </c>
      <c r="K4069" s="200">
        <f t="shared" si="435"/>
        <v>15000</v>
      </c>
    </row>
    <row r="4070" spans="1:11" ht="15" x14ac:dyDescent="0.2">
      <c r="A4070" s="215" t="s">
        <v>915</v>
      </c>
      <c r="B4070" s="213" t="s">
        <v>771</v>
      </c>
      <c r="C4070" s="214">
        <v>43</v>
      </c>
      <c r="D4070" s="215" t="s">
        <v>25</v>
      </c>
      <c r="E4070" s="188">
        <v>4221</v>
      </c>
      <c r="F4070" s="228" t="s">
        <v>129</v>
      </c>
      <c r="H4070" s="330">
        <v>10000</v>
      </c>
      <c r="I4070" s="330"/>
      <c r="J4070" s="330"/>
      <c r="K4070" s="330">
        <f t="shared" si="435"/>
        <v>10000</v>
      </c>
    </row>
    <row r="4071" spans="1:11" ht="15" x14ac:dyDescent="0.2">
      <c r="A4071" s="215" t="s">
        <v>915</v>
      </c>
      <c r="B4071" s="213" t="s">
        <v>771</v>
      </c>
      <c r="C4071" s="214">
        <v>43</v>
      </c>
      <c r="D4071" s="215" t="s">
        <v>25</v>
      </c>
      <c r="E4071" s="188">
        <v>4222</v>
      </c>
      <c r="F4071" s="228" t="s">
        <v>130</v>
      </c>
      <c r="H4071" s="244">
        <v>5000</v>
      </c>
      <c r="I4071" s="244"/>
      <c r="J4071" s="244"/>
      <c r="K4071" s="244">
        <f t="shared" si="435"/>
        <v>5000</v>
      </c>
    </row>
    <row r="4072" spans="1:11" x14ac:dyDescent="0.2">
      <c r="A4072" s="321" t="s">
        <v>915</v>
      </c>
      <c r="B4072" s="325" t="s">
        <v>771</v>
      </c>
      <c r="C4072" s="326">
        <v>43</v>
      </c>
      <c r="D4072" s="321"/>
      <c r="E4072" s="187">
        <v>426</v>
      </c>
      <c r="F4072" s="230"/>
      <c r="G4072" s="327"/>
      <c r="H4072" s="200">
        <f>H4073</f>
        <v>20000</v>
      </c>
      <c r="I4072" s="200">
        <f>I4073</f>
        <v>0</v>
      </c>
      <c r="J4072" s="200">
        <f>J4073</f>
        <v>0</v>
      </c>
      <c r="K4072" s="200">
        <f t="shared" si="435"/>
        <v>20000</v>
      </c>
    </row>
    <row r="4073" spans="1:11" ht="15" x14ac:dyDescent="0.2">
      <c r="A4073" s="215" t="s">
        <v>915</v>
      </c>
      <c r="B4073" s="213" t="s">
        <v>771</v>
      </c>
      <c r="C4073" s="214">
        <v>43</v>
      </c>
      <c r="D4073" s="215" t="s">
        <v>25</v>
      </c>
      <c r="E4073" s="188">
        <v>4262</v>
      </c>
      <c r="F4073" s="228" t="s">
        <v>135</v>
      </c>
      <c r="H4073" s="330">
        <v>20000</v>
      </c>
      <c r="I4073" s="330"/>
      <c r="J4073" s="330"/>
      <c r="K4073" s="330">
        <f t="shared" si="435"/>
        <v>20000</v>
      </c>
    </row>
    <row r="4074" spans="1:11" ht="33.75" x14ac:dyDescent="0.2">
      <c r="A4074" s="354" t="s">
        <v>915</v>
      </c>
      <c r="B4074" s="293" t="s">
        <v>772</v>
      </c>
      <c r="C4074" s="293"/>
      <c r="D4074" s="293"/>
      <c r="E4074" s="294"/>
      <c r="F4074" s="296" t="s">
        <v>762</v>
      </c>
      <c r="G4074" s="297" t="s">
        <v>685</v>
      </c>
      <c r="H4074" s="298">
        <f>H4075+H4079+H4082+H4085</f>
        <v>30849032</v>
      </c>
      <c r="I4074" s="298">
        <f t="shared" ref="I4074:J4074" si="437">I4075+I4079+I4082+I4085</f>
        <v>0</v>
      </c>
      <c r="J4074" s="298">
        <f t="shared" si="437"/>
        <v>15100000</v>
      </c>
      <c r="K4074" s="298">
        <f t="shared" si="435"/>
        <v>45949032</v>
      </c>
    </row>
    <row r="4075" spans="1:11" x14ac:dyDescent="0.2">
      <c r="A4075" s="331" t="s">
        <v>915</v>
      </c>
      <c r="B4075" s="329" t="s">
        <v>772</v>
      </c>
      <c r="C4075" s="282">
        <v>11</v>
      </c>
      <c r="D4075" s="329"/>
      <c r="E4075" s="283">
        <v>32</v>
      </c>
      <c r="F4075" s="284"/>
      <c r="G4075" s="284"/>
      <c r="H4075" s="314">
        <f>H4076</f>
        <v>1700000</v>
      </c>
      <c r="I4075" s="314">
        <f>I4076</f>
        <v>0</v>
      </c>
      <c r="J4075" s="314">
        <f>J4076</f>
        <v>0</v>
      </c>
      <c r="K4075" s="314">
        <f t="shared" si="435"/>
        <v>1700000</v>
      </c>
    </row>
    <row r="4076" spans="1:11" x14ac:dyDescent="0.2">
      <c r="A4076" s="321" t="s">
        <v>915</v>
      </c>
      <c r="B4076" s="325" t="s">
        <v>772</v>
      </c>
      <c r="C4076" s="326">
        <v>11</v>
      </c>
      <c r="D4076" s="321"/>
      <c r="E4076" s="187">
        <v>323</v>
      </c>
      <c r="F4076" s="230"/>
      <c r="G4076" s="327"/>
      <c r="H4076" s="200">
        <f>SUM(H4077:H4078)</f>
        <v>1700000</v>
      </c>
      <c r="I4076" s="200">
        <f>SUM(I4077:I4078)</f>
        <v>0</v>
      </c>
      <c r="J4076" s="200">
        <f>SUM(J4077:J4078)</f>
        <v>0</v>
      </c>
      <c r="K4076" s="200">
        <f t="shared" si="435"/>
        <v>1700000</v>
      </c>
    </row>
    <row r="4077" spans="1:11" ht="15" x14ac:dyDescent="0.2">
      <c r="A4077" s="215" t="s">
        <v>915</v>
      </c>
      <c r="B4077" s="213" t="s">
        <v>772</v>
      </c>
      <c r="C4077" s="214">
        <v>11</v>
      </c>
      <c r="D4077" s="215" t="s">
        <v>25</v>
      </c>
      <c r="E4077" s="188">
        <v>3232</v>
      </c>
      <c r="F4077" s="228" t="s">
        <v>118</v>
      </c>
      <c r="H4077" s="330">
        <v>1450000</v>
      </c>
      <c r="I4077" s="330"/>
      <c r="J4077" s="330"/>
      <c r="K4077" s="330">
        <f t="shared" si="435"/>
        <v>1450000</v>
      </c>
    </row>
    <row r="4078" spans="1:11" ht="15" x14ac:dyDescent="0.2">
      <c r="A4078" s="215" t="s">
        <v>915</v>
      </c>
      <c r="B4078" s="213" t="s">
        <v>772</v>
      </c>
      <c r="C4078" s="214">
        <v>11</v>
      </c>
      <c r="D4078" s="215" t="s">
        <v>25</v>
      </c>
      <c r="E4078" s="188">
        <v>3237</v>
      </c>
      <c r="F4078" s="228" t="s">
        <v>36</v>
      </c>
      <c r="H4078" s="330">
        <v>250000</v>
      </c>
      <c r="I4078" s="330"/>
      <c r="J4078" s="330"/>
      <c r="K4078" s="330">
        <f t="shared" si="435"/>
        <v>250000</v>
      </c>
    </row>
    <row r="4079" spans="1:11" x14ac:dyDescent="0.2">
      <c r="A4079" s="331" t="s">
        <v>915</v>
      </c>
      <c r="B4079" s="329" t="s">
        <v>772</v>
      </c>
      <c r="C4079" s="282">
        <v>11</v>
      </c>
      <c r="D4079" s="329"/>
      <c r="E4079" s="283">
        <v>41</v>
      </c>
      <c r="F4079" s="284"/>
      <c r="G4079" s="284"/>
      <c r="H4079" s="314">
        <f t="shared" ref="H4079:J4080" si="438">H4080</f>
        <v>3000000</v>
      </c>
      <c r="I4079" s="314">
        <f t="shared" si="438"/>
        <v>0</v>
      </c>
      <c r="J4079" s="314">
        <f t="shared" si="438"/>
        <v>0</v>
      </c>
      <c r="K4079" s="314">
        <f t="shared" si="435"/>
        <v>3000000</v>
      </c>
    </row>
    <row r="4080" spans="1:11" x14ac:dyDescent="0.2">
      <c r="A4080" s="321" t="s">
        <v>915</v>
      </c>
      <c r="B4080" s="325" t="s">
        <v>772</v>
      </c>
      <c r="C4080" s="326">
        <v>11</v>
      </c>
      <c r="D4080" s="321"/>
      <c r="E4080" s="187">
        <v>411</v>
      </c>
      <c r="F4080" s="230"/>
      <c r="G4080" s="327"/>
      <c r="H4080" s="200">
        <f t="shared" si="438"/>
        <v>3000000</v>
      </c>
      <c r="I4080" s="200">
        <f t="shared" si="438"/>
        <v>0</v>
      </c>
      <c r="J4080" s="200">
        <f t="shared" si="438"/>
        <v>0</v>
      </c>
      <c r="K4080" s="200">
        <f t="shared" si="435"/>
        <v>3000000</v>
      </c>
    </row>
    <row r="4081" spans="1:11" ht="15" x14ac:dyDescent="0.2">
      <c r="A4081" s="215" t="s">
        <v>915</v>
      </c>
      <c r="B4081" s="213" t="s">
        <v>772</v>
      </c>
      <c r="C4081" s="214">
        <v>11</v>
      </c>
      <c r="D4081" s="215" t="s">
        <v>25</v>
      </c>
      <c r="E4081" s="188">
        <v>4111</v>
      </c>
      <c r="F4081" s="228" t="s">
        <v>401</v>
      </c>
      <c r="H4081" s="330">
        <v>3000000</v>
      </c>
      <c r="I4081" s="330"/>
      <c r="J4081" s="330"/>
      <c r="K4081" s="330">
        <f t="shared" si="435"/>
        <v>3000000</v>
      </c>
    </row>
    <row r="4082" spans="1:11" x14ac:dyDescent="0.2">
      <c r="A4082" s="331" t="s">
        <v>915</v>
      </c>
      <c r="B4082" s="329" t="s">
        <v>772</v>
      </c>
      <c r="C4082" s="282">
        <v>11</v>
      </c>
      <c r="D4082" s="329"/>
      <c r="E4082" s="283">
        <v>42</v>
      </c>
      <c r="F4082" s="284"/>
      <c r="G4082" s="284"/>
      <c r="H4082" s="314">
        <f t="shared" ref="H4082:J4083" si="439">H4083</f>
        <v>26099032</v>
      </c>
      <c r="I4082" s="314">
        <f t="shared" si="439"/>
        <v>0</v>
      </c>
      <c r="J4082" s="314">
        <f t="shared" si="439"/>
        <v>15100000</v>
      </c>
      <c r="K4082" s="314">
        <f t="shared" si="435"/>
        <v>41199032</v>
      </c>
    </row>
    <row r="4083" spans="1:11" x14ac:dyDescent="0.2">
      <c r="A4083" s="321" t="s">
        <v>915</v>
      </c>
      <c r="B4083" s="325" t="s">
        <v>772</v>
      </c>
      <c r="C4083" s="326">
        <v>11</v>
      </c>
      <c r="D4083" s="321"/>
      <c r="E4083" s="187">
        <v>421</v>
      </c>
      <c r="F4083" s="230"/>
      <c r="G4083" s="327"/>
      <c r="H4083" s="200">
        <f t="shared" si="439"/>
        <v>26099032</v>
      </c>
      <c r="I4083" s="200">
        <f t="shared" si="439"/>
        <v>0</v>
      </c>
      <c r="J4083" s="200">
        <f t="shared" si="439"/>
        <v>15100000</v>
      </c>
      <c r="K4083" s="200">
        <f t="shared" si="435"/>
        <v>41199032</v>
      </c>
    </row>
    <row r="4084" spans="1:11" ht="15" x14ac:dyDescent="0.2">
      <c r="A4084" s="215" t="s">
        <v>915</v>
      </c>
      <c r="B4084" s="213" t="s">
        <v>772</v>
      </c>
      <c r="C4084" s="214">
        <v>11</v>
      </c>
      <c r="D4084" s="215" t="s">
        <v>25</v>
      </c>
      <c r="E4084" s="188">
        <v>4214</v>
      </c>
      <c r="F4084" s="228" t="s">
        <v>154</v>
      </c>
      <c r="H4084" s="330">
        <v>26099032</v>
      </c>
      <c r="I4084" s="330"/>
      <c r="J4084" s="330">
        <v>15100000</v>
      </c>
      <c r="K4084" s="330">
        <f t="shared" si="435"/>
        <v>41199032</v>
      </c>
    </row>
    <row r="4085" spans="1:11" x14ac:dyDescent="0.2">
      <c r="A4085" s="331" t="s">
        <v>915</v>
      </c>
      <c r="B4085" s="329" t="s">
        <v>772</v>
      </c>
      <c r="C4085" s="282">
        <v>43</v>
      </c>
      <c r="D4085" s="329"/>
      <c r="E4085" s="283">
        <v>32</v>
      </c>
      <c r="F4085" s="284"/>
      <c r="G4085" s="284"/>
      <c r="H4085" s="314">
        <f t="shared" ref="H4085:J4086" si="440">H4086</f>
        <v>50000</v>
      </c>
      <c r="I4085" s="314">
        <f t="shared" si="440"/>
        <v>0</v>
      </c>
      <c r="J4085" s="314">
        <f t="shared" si="440"/>
        <v>0</v>
      </c>
      <c r="K4085" s="314">
        <f t="shared" si="435"/>
        <v>50000</v>
      </c>
    </row>
    <row r="4086" spans="1:11" x14ac:dyDescent="0.2">
      <c r="A4086" s="321" t="s">
        <v>915</v>
      </c>
      <c r="B4086" s="325" t="s">
        <v>772</v>
      </c>
      <c r="C4086" s="326">
        <v>43</v>
      </c>
      <c r="D4086" s="321"/>
      <c r="E4086" s="187">
        <v>323</v>
      </c>
      <c r="F4086" s="230"/>
      <c r="G4086" s="327"/>
      <c r="H4086" s="200">
        <f t="shared" si="440"/>
        <v>50000</v>
      </c>
      <c r="I4086" s="200">
        <f t="shared" si="440"/>
        <v>0</v>
      </c>
      <c r="J4086" s="200">
        <f t="shared" si="440"/>
        <v>0</v>
      </c>
      <c r="K4086" s="200">
        <f t="shared" si="435"/>
        <v>50000</v>
      </c>
    </row>
    <row r="4087" spans="1:11" ht="15" x14ac:dyDescent="0.2">
      <c r="A4087" s="215" t="s">
        <v>915</v>
      </c>
      <c r="B4087" s="213" t="s">
        <v>772</v>
      </c>
      <c r="C4087" s="214">
        <v>43</v>
      </c>
      <c r="D4087" s="215" t="s">
        <v>25</v>
      </c>
      <c r="E4087" s="188">
        <v>3232</v>
      </c>
      <c r="F4087" s="228" t="s">
        <v>118</v>
      </c>
      <c r="H4087" s="330">
        <v>50000</v>
      </c>
      <c r="I4087" s="330"/>
      <c r="J4087" s="330"/>
      <c r="K4087" s="330">
        <f t="shared" si="435"/>
        <v>50000</v>
      </c>
    </row>
    <row r="4088" spans="1:11" ht="33.75" x14ac:dyDescent="0.2">
      <c r="A4088" s="354" t="s">
        <v>915</v>
      </c>
      <c r="B4088" s="293" t="s">
        <v>773</v>
      </c>
      <c r="C4088" s="293"/>
      <c r="D4088" s="293"/>
      <c r="E4088" s="294"/>
      <c r="F4088" s="296" t="s">
        <v>763</v>
      </c>
      <c r="G4088" s="297" t="s">
        <v>685</v>
      </c>
      <c r="H4088" s="298">
        <f>H4089+H4095+H4098+H4101</f>
        <v>10389168</v>
      </c>
      <c r="I4088" s="298">
        <f t="shared" ref="I4088:J4088" si="441">I4089+I4095+I4098+I4101</f>
        <v>2000000</v>
      </c>
      <c r="J4088" s="298">
        <f t="shared" si="441"/>
        <v>0</v>
      </c>
      <c r="K4088" s="298">
        <f t="shared" si="435"/>
        <v>8389168</v>
      </c>
    </row>
    <row r="4089" spans="1:11" x14ac:dyDescent="0.2">
      <c r="A4089" s="331" t="s">
        <v>915</v>
      </c>
      <c r="B4089" s="329" t="s">
        <v>773</v>
      </c>
      <c r="C4089" s="282">
        <v>11</v>
      </c>
      <c r="D4089" s="329"/>
      <c r="E4089" s="283">
        <v>34</v>
      </c>
      <c r="F4089" s="284"/>
      <c r="G4089" s="284"/>
      <c r="H4089" s="314">
        <f>H4090+H4093</f>
        <v>4614168</v>
      </c>
      <c r="I4089" s="314">
        <f>I4090+I4093</f>
        <v>500000</v>
      </c>
      <c r="J4089" s="314">
        <f>J4090+J4093</f>
        <v>0</v>
      </c>
      <c r="K4089" s="314">
        <f t="shared" si="435"/>
        <v>4114168</v>
      </c>
    </row>
    <row r="4090" spans="1:11" x14ac:dyDescent="0.2">
      <c r="A4090" s="321" t="s">
        <v>915</v>
      </c>
      <c r="B4090" s="325" t="s">
        <v>773</v>
      </c>
      <c r="C4090" s="326">
        <v>11</v>
      </c>
      <c r="D4090" s="321"/>
      <c r="E4090" s="187">
        <v>342</v>
      </c>
      <c r="F4090" s="230"/>
      <c r="G4090" s="327"/>
      <c r="H4090" s="200">
        <f>H4091+H4092</f>
        <v>4214168</v>
      </c>
      <c r="I4090" s="200">
        <f>I4091+I4092</f>
        <v>500000</v>
      </c>
      <c r="J4090" s="200">
        <f>J4091+J4092</f>
        <v>0</v>
      </c>
      <c r="K4090" s="200">
        <f t="shared" si="435"/>
        <v>3714168</v>
      </c>
    </row>
    <row r="4091" spans="1:11" ht="45" x14ac:dyDescent="0.2">
      <c r="A4091" s="215" t="s">
        <v>915</v>
      </c>
      <c r="B4091" s="213" t="s">
        <v>773</v>
      </c>
      <c r="C4091" s="214">
        <v>11</v>
      </c>
      <c r="D4091" s="215" t="s">
        <v>25</v>
      </c>
      <c r="E4091" s="188">
        <v>3422</v>
      </c>
      <c r="F4091" s="228" t="s">
        <v>832</v>
      </c>
      <c r="H4091" s="330">
        <v>2591109</v>
      </c>
      <c r="I4091" s="330">
        <v>500000</v>
      </c>
      <c r="J4091" s="330"/>
      <c r="K4091" s="330">
        <f t="shared" si="435"/>
        <v>2091109</v>
      </c>
    </row>
    <row r="4092" spans="1:11" ht="45" x14ac:dyDescent="0.2">
      <c r="A4092" s="215" t="s">
        <v>915</v>
      </c>
      <c r="B4092" s="213" t="s">
        <v>773</v>
      </c>
      <c r="C4092" s="214">
        <v>11</v>
      </c>
      <c r="D4092" s="215" t="s">
        <v>25</v>
      </c>
      <c r="E4092" s="188">
        <v>3423</v>
      </c>
      <c r="F4092" s="228" t="s">
        <v>752</v>
      </c>
      <c r="H4092" s="330">
        <v>1623059</v>
      </c>
      <c r="I4092" s="330"/>
      <c r="J4092" s="330"/>
      <c r="K4092" s="330">
        <f t="shared" si="435"/>
        <v>1623059</v>
      </c>
    </row>
    <row r="4093" spans="1:11" x14ac:dyDescent="0.2">
      <c r="A4093" s="321" t="s">
        <v>915</v>
      </c>
      <c r="B4093" s="325" t="s">
        <v>773</v>
      </c>
      <c r="C4093" s="326">
        <v>11</v>
      </c>
      <c r="D4093" s="321"/>
      <c r="E4093" s="187">
        <v>343</v>
      </c>
      <c r="F4093" s="230"/>
      <c r="G4093" s="327"/>
      <c r="H4093" s="200">
        <f>H4094</f>
        <v>400000</v>
      </c>
      <c r="I4093" s="200">
        <f>I4094</f>
        <v>0</v>
      </c>
      <c r="J4093" s="200">
        <f>J4094</f>
        <v>0</v>
      </c>
      <c r="K4093" s="200">
        <f t="shared" si="435"/>
        <v>400000</v>
      </c>
    </row>
    <row r="4094" spans="1:11" ht="15" x14ac:dyDescent="0.2">
      <c r="A4094" s="215" t="s">
        <v>915</v>
      </c>
      <c r="B4094" s="213" t="s">
        <v>773</v>
      </c>
      <c r="C4094" s="214">
        <v>11</v>
      </c>
      <c r="D4094" s="215" t="s">
        <v>25</v>
      </c>
      <c r="E4094" s="188">
        <v>3434</v>
      </c>
      <c r="F4094" s="228" t="s">
        <v>127</v>
      </c>
      <c r="H4094" s="330">
        <v>400000</v>
      </c>
      <c r="I4094" s="330"/>
      <c r="J4094" s="330"/>
      <c r="K4094" s="330">
        <f t="shared" si="435"/>
        <v>400000</v>
      </c>
    </row>
    <row r="4095" spans="1:11" x14ac:dyDescent="0.2">
      <c r="A4095" s="331" t="s">
        <v>915</v>
      </c>
      <c r="B4095" s="329" t="s">
        <v>773</v>
      </c>
      <c r="C4095" s="282">
        <v>11</v>
      </c>
      <c r="D4095" s="329"/>
      <c r="E4095" s="283">
        <v>54</v>
      </c>
      <c r="F4095" s="284"/>
      <c r="G4095" s="284"/>
      <c r="H4095" s="314">
        <f t="shared" ref="H4095:J4096" si="442">H4096</f>
        <v>5655000</v>
      </c>
      <c r="I4095" s="314">
        <f t="shared" si="442"/>
        <v>1500000</v>
      </c>
      <c r="J4095" s="314">
        <f t="shared" si="442"/>
        <v>0</v>
      </c>
      <c r="K4095" s="314">
        <f t="shared" si="435"/>
        <v>4155000</v>
      </c>
    </row>
    <row r="4096" spans="1:11" x14ac:dyDescent="0.2">
      <c r="A4096" s="321" t="s">
        <v>915</v>
      </c>
      <c r="B4096" s="325" t="s">
        <v>773</v>
      </c>
      <c r="C4096" s="326">
        <v>11</v>
      </c>
      <c r="D4096" s="321"/>
      <c r="E4096" s="187">
        <v>544</v>
      </c>
      <c r="F4096" s="230"/>
      <c r="G4096" s="327"/>
      <c r="H4096" s="200">
        <f t="shared" si="442"/>
        <v>5655000</v>
      </c>
      <c r="I4096" s="200">
        <f t="shared" si="442"/>
        <v>1500000</v>
      </c>
      <c r="J4096" s="200">
        <f t="shared" si="442"/>
        <v>0</v>
      </c>
      <c r="K4096" s="200">
        <f t="shared" si="435"/>
        <v>4155000</v>
      </c>
    </row>
    <row r="4097" spans="1:11" ht="45" x14ac:dyDescent="0.2">
      <c r="A4097" s="215" t="s">
        <v>915</v>
      </c>
      <c r="B4097" s="213" t="s">
        <v>773</v>
      </c>
      <c r="C4097" s="214">
        <v>11</v>
      </c>
      <c r="D4097" s="215" t="s">
        <v>25</v>
      </c>
      <c r="E4097" s="188">
        <v>5443</v>
      </c>
      <c r="F4097" s="228" t="s">
        <v>764</v>
      </c>
      <c r="H4097" s="330">
        <v>5655000</v>
      </c>
      <c r="I4097" s="330">
        <v>1500000</v>
      </c>
      <c r="J4097" s="330"/>
      <c r="K4097" s="330">
        <f t="shared" si="435"/>
        <v>4155000</v>
      </c>
    </row>
    <row r="4098" spans="1:11" x14ac:dyDescent="0.2">
      <c r="A4098" s="331" t="s">
        <v>915</v>
      </c>
      <c r="B4098" s="329" t="s">
        <v>773</v>
      </c>
      <c r="C4098" s="282">
        <v>43</v>
      </c>
      <c r="D4098" s="329"/>
      <c r="E4098" s="283">
        <v>34</v>
      </c>
      <c r="F4098" s="284"/>
      <c r="G4098" s="284"/>
      <c r="H4098" s="314">
        <f t="shared" ref="H4098:J4099" si="443">H4099</f>
        <v>20000</v>
      </c>
      <c r="I4098" s="314">
        <f t="shared" si="443"/>
        <v>0</v>
      </c>
      <c r="J4098" s="314">
        <f t="shared" si="443"/>
        <v>0</v>
      </c>
      <c r="K4098" s="314">
        <f t="shared" si="435"/>
        <v>20000</v>
      </c>
    </row>
    <row r="4099" spans="1:11" x14ac:dyDescent="0.2">
      <c r="A4099" s="321" t="s">
        <v>915</v>
      </c>
      <c r="B4099" s="325" t="s">
        <v>773</v>
      </c>
      <c r="C4099" s="326">
        <v>43</v>
      </c>
      <c r="D4099" s="321"/>
      <c r="E4099" s="187">
        <v>342</v>
      </c>
      <c r="F4099" s="230"/>
      <c r="G4099" s="327"/>
      <c r="H4099" s="200">
        <f t="shared" si="443"/>
        <v>20000</v>
      </c>
      <c r="I4099" s="200">
        <f t="shared" si="443"/>
        <v>0</v>
      </c>
      <c r="J4099" s="200">
        <f t="shared" si="443"/>
        <v>0</v>
      </c>
      <c r="K4099" s="200">
        <f t="shared" si="435"/>
        <v>20000</v>
      </c>
    </row>
    <row r="4100" spans="1:11" ht="45" x14ac:dyDescent="0.2">
      <c r="A4100" s="215" t="s">
        <v>915</v>
      </c>
      <c r="B4100" s="213" t="s">
        <v>773</v>
      </c>
      <c r="C4100" s="214">
        <v>43</v>
      </c>
      <c r="D4100" s="215" t="s">
        <v>25</v>
      </c>
      <c r="E4100" s="188">
        <v>3423</v>
      </c>
      <c r="F4100" s="228" t="s">
        <v>752</v>
      </c>
      <c r="H4100" s="330">
        <v>20000</v>
      </c>
      <c r="I4100" s="330"/>
      <c r="J4100" s="330"/>
      <c r="K4100" s="330">
        <f t="shared" si="435"/>
        <v>20000</v>
      </c>
    </row>
    <row r="4101" spans="1:11" x14ac:dyDescent="0.2">
      <c r="A4101" s="331" t="s">
        <v>915</v>
      </c>
      <c r="B4101" s="329" t="s">
        <v>773</v>
      </c>
      <c r="C4101" s="282">
        <v>43</v>
      </c>
      <c r="D4101" s="329"/>
      <c r="E4101" s="283">
        <v>54</v>
      </c>
      <c r="F4101" s="284"/>
      <c r="G4101" s="284"/>
      <c r="H4101" s="314">
        <f t="shared" ref="H4101:J4102" si="444">H4102</f>
        <v>100000</v>
      </c>
      <c r="I4101" s="314">
        <f t="shared" si="444"/>
        <v>0</v>
      </c>
      <c r="J4101" s="314">
        <f t="shared" si="444"/>
        <v>0</v>
      </c>
      <c r="K4101" s="314">
        <f t="shared" si="435"/>
        <v>100000</v>
      </c>
    </row>
    <row r="4102" spans="1:11" x14ac:dyDescent="0.2">
      <c r="A4102" s="321" t="s">
        <v>915</v>
      </c>
      <c r="B4102" s="325" t="s">
        <v>773</v>
      </c>
      <c r="C4102" s="326">
        <v>43</v>
      </c>
      <c r="D4102" s="321"/>
      <c r="E4102" s="187">
        <v>544</v>
      </c>
      <c r="F4102" s="230"/>
      <c r="G4102" s="327"/>
      <c r="H4102" s="200">
        <f t="shared" si="444"/>
        <v>100000</v>
      </c>
      <c r="I4102" s="200">
        <f t="shared" si="444"/>
        <v>0</v>
      </c>
      <c r="J4102" s="200">
        <f t="shared" si="444"/>
        <v>0</v>
      </c>
      <c r="K4102" s="200">
        <f t="shared" si="435"/>
        <v>100000</v>
      </c>
    </row>
    <row r="4103" spans="1:11" ht="45" x14ac:dyDescent="0.2">
      <c r="A4103" s="215" t="s">
        <v>915</v>
      </c>
      <c r="B4103" s="213" t="s">
        <v>773</v>
      </c>
      <c r="C4103" s="214">
        <v>43</v>
      </c>
      <c r="D4103" s="215" t="s">
        <v>25</v>
      </c>
      <c r="E4103" s="188">
        <v>5443</v>
      </c>
      <c r="F4103" s="228" t="s">
        <v>764</v>
      </c>
      <c r="H4103" s="330">
        <v>100000</v>
      </c>
      <c r="I4103" s="330"/>
      <c r="J4103" s="330"/>
      <c r="K4103" s="330">
        <f t="shared" si="435"/>
        <v>100000</v>
      </c>
    </row>
    <row r="4104" spans="1:11" ht="63" x14ac:dyDescent="0.2">
      <c r="A4104" s="354" t="s">
        <v>915</v>
      </c>
      <c r="B4104" s="293" t="s">
        <v>941</v>
      </c>
      <c r="C4104" s="293"/>
      <c r="D4104" s="293"/>
      <c r="E4104" s="294"/>
      <c r="F4104" s="296" t="s">
        <v>939</v>
      </c>
      <c r="G4104" s="297" t="s">
        <v>685</v>
      </c>
      <c r="H4104" s="298">
        <f>H4112+H4105+H4109+H4117+H4121+H4124+H4129+H4133</f>
        <v>1644493</v>
      </c>
      <c r="I4104" s="298">
        <f t="shared" ref="I4104:J4104" si="445">I4112+I4105+I4109+I4117+I4121+I4124+I4129+I4133</f>
        <v>0</v>
      </c>
      <c r="J4104" s="298">
        <f t="shared" si="445"/>
        <v>52000</v>
      </c>
      <c r="K4104" s="298">
        <f t="shared" si="435"/>
        <v>1696493</v>
      </c>
    </row>
    <row r="4105" spans="1:11" x14ac:dyDescent="0.2">
      <c r="A4105" s="331" t="s">
        <v>915</v>
      </c>
      <c r="B4105" s="329" t="s">
        <v>941</v>
      </c>
      <c r="C4105" s="282">
        <v>11</v>
      </c>
      <c r="D4105" s="329"/>
      <c r="E4105" s="283">
        <v>32</v>
      </c>
      <c r="F4105" s="284"/>
      <c r="G4105" s="284"/>
      <c r="H4105" s="314">
        <f>H4106</f>
        <v>83750</v>
      </c>
      <c r="I4105" s="314">
        <f>I4106</f>
        <v>0</v>
      </c>
      <c r="J4105" s="314">
        <f>J4106</f>
        <v>15000</v>
      </c>
      <c r="K4105" s="314">
        <f t="shared" si="435"/>
        <v>98750</v>
      </c>
    </row>
    <row r="4106" spans="1:11" x14ac:dyDescent="0.2">
      <c r="A4106" s="321" t="s">
        <v>915</v>
      </c>
      <c r="B4106" s="325" t="s">
        <v>941</v>
      </c>
      <c r="C4106" s="326">
        <v>11</v>
      </c>
      <c r="D4106" s="321"/>
      <c r="E4106" s="187">
        <v>323</v>
      </c>
      <c r="F4106" s="230"/>
      <c r="G4106" s="327"/>
      <c r="H4106" s="200">
        <f>SUM(H4107:H4108)</f>
        <v>83750</v>
      </c>
      <c r="I4106" s="200">
        <f>SUM(I4107:I4108)</f>
        <v>0</v>
      </c>
      <c r="J4106" s="200">
        <f>SUM(J4107:J4108)</f>
        <v>15000</v>
      </c>
      <c r="K4106" s="200">
        <f t="shared" si="435"/>
        <v>98750</v>
      </c>
    </row>
    <row r="4107" spans="1:11" ht="15" x14ac:dyDescent="0.2">
      <c r="A4107" s="215" t="s">
        <v>915</v>
      </c>
      <c r="B4107" s="213" t="s">
        <v>941</v>
      </c>
      <c r="C4107" s="214">
        <v>11</v>
      </c>
      <c r="D4107" s="215" t="s">
        <v>25</v>
      </c>
      <c r="E4107" s="188">
        <v>3233</v>
      </c>
      <c r="F4107" s="228" t="s">
        <v>119</v>
      </c>
      <c r="H4107" s="244">
        <v>3750</v>
      </c>
      <c r="I4107" s="244"/>
      <c r="J4107" s="244">
        <v>15000</v>
      </c>
      <c r="K4107" s="244">
        <f t="shared" ref="K4107:K4170" si="446">H4107-I4107+J4107</f>
        <v>18750</v>
      </c>
    </row>
    <row r="4108" spans="1:11" ht="15" x14ac:dyDescent="0.2">
      <c r="A4108" s="215" t="s">
        <v>915</v>
      </c>
      <c r="B4108" s="213" t="s">
        <v>941</v>
      </c>
      <c r="C4108" s="214">
        <v>11</v>
      </c>
      <c r="D4108" s="215" t="s">
        <v>25</v>
      </c>
      <c r="E4108" s="188">
        <v>3237</v>
      </c>
      <c r="F4108" s="228" t="s">
        <v>36</v>
      </c>
      <c r="H4108" s="244">
        <v>80000</v>
      </c>
      <c r="I4108" s="244"/>
      <c r="J4108" s="244"/>
      <c r="K4108" s="244">
        <f t="shared" si="446"/>
        <v>80000</v>
      </c>
    </row>
    <row r="4109" spans="1:11" x14ac:dyDescent="0.2">
      <c r="A4109" s="331" t="s">
        <v>915</v>
      </c>
      <c r="B4109" s="329" t="s">
        <v>941</v>
      </c>
      <c r="C4109" s="282">
        <v>11</v>
      </c>
      <c r="D4109" s="329"/>
      <c r="E4109" s="283">
        <v>42</v>
      </c>
      <c r="F4109" s="284"/>
      <c r="G4109" s="284"/>
      <c r="H4109" s="314">
        <f t="shared" ref="H4109:J4110" si="447">H4110</f>
        <v>267000</v>
      </c>
      <c r="I4109" s="314">
        <f t="shared" si="447"/>
        <v>0</v>
      </c>
      <c r="J4109" s="314">
        <f t="shared" si="447"/>
        <v>0</v>
      </c>
      <c r="K4109" s="314">
        <f t="shared" si="446"/>
        <v>267000</v>
      </c>
    </row>
    <row r="4110" spans="1:11" x14ac:dyDescent="0.2">
      <c r="A4110" s="321" t="s">
        <v>915</v>
      </c>
      <c r="B4110" s="325" t="s">
        <v>941</v>
      </c>
      <c r="C4110" s="326">
        <v>11</v>
      </c>
      <c r="D4110" s="321"/>
      <c r="E4110" s="187">
        <v>426</v>
      </c>
      <c r="F4110" s="230"/>
      <c r="G4110" s="327"/>
      <c r="H4110" s="200">
        <f t="shared" si="447"/>
        <v>267000</v>
      </c>
      <c r="I4110" s="200">
        <f t="shared" si="447"/>
        <v>0</v>
      </c>
      <c r="J4110" s="200">
        <f t="shared" si="447"/>
        <v>0</v>
      </c>
      <c r="K4110" s="200">
        <f t="shared" si="446"/>
        <v>267000</v>
      </c>
    </row>
    <row r="4111" spans="1:11" ht="15" x14ac:dyDescent="0.2">
      <c r="A4111" s="215" t="s">
        <v>915</v>
      </c>
      <c r="B4111" s="213" t="s">
        <v>941</v>
      </c>
      <c r="C4111" s="214">
        <v>11</v>
      </c>
      <c r="D4111" s="215" t="s">
        <v>25</v>
      </c>
      <c r="E4111" s="188">
        <v>4264</v>
      </c>
      <c r="F4111" s="228" t="s">
        <v>940</v>
      </c>
      <c r="H4111" s="244">
        <v>267000</v>
      </c>
      <c r="I4111" s="244"/>
      <c r="J4111" s="244"/>
      <c r="K4111" s="244">
        <f t="shared" si="446"/>
        <v>267000</v>
      </c>
    </row>
    <row r="4112" spans="1:11" x14ac:dyDescent="0.2">
      <c r="A4112" s="331" t="s">
        <v>915</v>
      </c>
      <c r="B4112" s="329" t="s">
        <v>941</v>
      </c>
      <c r="C4112" s="282">
        <v>12</v>
      </c>
      <c r="D4112" s="329"/>
      <c r="E4112" s="283">
        <v>31</v>
      </c>
      <c r="F4112" s="284"/>
      <c r="G4112" s="284"/>
      <c r="H4112" s="314">
        <f>H4113+H4115</f>
        <v>1120</v>
      </c>
      <c r="I4112" s="314">
        <f>I4113+I4115</f>
        <v>0</v>
      </c>
      <c r="J4112" s="314">
        <f>J4113+J4115</f>
        <v>0</v>
      </c>
      <c r="K4112" s="314">
        <f t="shared" si="446"/>
        <v>1120</v>
      </c>
    </row>
    <row r="4113" spans="1:11" x14ac:dyDescent="0.2">
      <c r="A4113" s="321" t="s">
        <v>915</v>
      </c>
      <c r="B4113" s="325" t="s">
        <v>941</v>
      </c>
      <c r="C4113" s="326">
        <v>12</v>
      </c>
      <c r="D4113" s="321"/>
      <c r="E4113" s="187">
        <v>311</v>
      </c>
      <c r="F4113" s="230"/>
      <c r="G4113" s="327"/>
      <c r="H4113" s="200">
        <f>H4114</f>
        <v>970</v>
      </c>
      <c r="I4113" s="200">
        <f>I4114</f>
        <v>0</v>
      </c>
      <c r="J4113" s="200">
        <f>J4114</f>
        <v>0</v>
      </c>
      <c r="K4113" s="200">
        <f t="shared" si="446"/>
        <v>970</v>
      </c>
    </row>
    <row r="4114" spans="1:11" ht="15" x14ac:dyDescent="0.2">
      <c r="A4114" s="215" t="s">
        <v>915</v>
      </c>
      <c r="B4114" s="213" t="s">
        <v>941</v>
      </c>
      <c r="C4114" s="214">
        <v>12</v>
      </c>
      <c r="D4114" s="215" t="s">
        <v>25</v>
      </c>
      <c r="E4114" s="188">
        <v>3111</v>
      </c>
      <c r="F4114" s="228" t="s">
        <v>19</v>
      </c>
      <c r="H4114" s="244">
        <v>970</v>
      </c>
      <c r="I4114" s="244"/>
      <c r="J4114" s="244"/>
      <c r="K4114" s="244">
        <f t="shared" si="446"/>
        <v>970</v>
      </c>
    </row>
    <row r="4115" spans="1:11" x14ac:dyDescent="0.2">
      <c r="A4115" s="321" t="s">
        <v>915</v>
      </c>
      <c r="B4115" s="325" t="s">
        <v>941</v>
      </c>
      <c r="C4115" s="326">
        <v>12</v>
      </c>
      <c r="D4115" s="321"/>
      <c r="E4115" s="187">
        <v>313</v>
      </c>
      <c r="F4115" s="230"/>
      <c r="G4115" s="327"/>
      <c r="H4115" s="200">
        <f>H4116</f>
        <v>150</v>
      </c>
      <c r="I4115" s="200">
        <f>I4116</f>
        <v>0</v>
      </c>
      <c r="J4115" s="200">
        <f>J4116</f>
        <v>0</v>
      </c>
      <c r="K4115" s="200">
        <f t="shared" si="446"/>
        <v>150</v>
      </c>
    </row>
    <row r="4116" spans="1:11" ht="15" x14ac:dyDescent="0.2">
      <c r="A4116" s="215" t="s">
        <v>915</v>
      </c>
      <c r="B4116" s="213" t="s">
        <v>941</v>
      </c>
      <c r="C4116" s="214">
        <v>12</v>
      </c>
      <c r="D4116" s="215" t="s">
        <v>25</v>
      </c>
      <c r="E4116" s="188">
        <v>3132</v>
      </c>
      <c r="F4116" s="228" t="s">
        <v>280</v>
      </c>
      <c r="H4116" s="244">
        <v>150</v>
      </c>
      <c r="I4116" s="244"/>
      <c r="J4116" s="244"/>
      <c r="K4116" s="244">
        <f t="shared" si="446"/>
        <v>150</v>
      </c>
    </row>
    <row r="4117" spans="1:11" x14ac:dyDescent="0.2">
      <c r="A4117" s="331" t="s">
        <v>915</v>
      </c>
      <c r="B4117" s="329" t="s">
        <v>941</v>
      </c>
      <c r="C4117" s="282">
        <v>12</v>
      </c>
      <c r="D4117" s="329"/>
      <c r="E4117" s="283">
        <v>32</v>
      </c>
      <c r="F4117" s="284"/>
      <c r="G4117" s="284"/>
      <c r="H4117" s="314">
        <f>H4118</f>
        <v>32730</v>
      </c>
      <c r="I4117" s="314">
        <f>I4118</f>
        <v>0</v>
      </c>
      <c r="J4117" s="314">
        <f>J4118</f>
        <v>7000</v>
      </c>
      <c r="K4117" s="314">
        <f t="shared" si="446"/>
        <v>39730</v>
      </c>
    </row>
    <row r="4118" spans="1:11" x14ac:dyDescent="0.2">
      <c r="A4118" s="321" t="s">
        <v>915</v>
      </c>
      <c r="B4118" s="325" t="s">
        <v>941</v>
      </c>
      <c r="C4118" s="326">
        <v>12</v>
      </c>
      <c r="D4118" s="321"/>
      <c r="E4118" s="187">
        <v>323</v>
      </c>
      <c r="F4118" s="230"/>
      <c r="G4118" s="327"/>
      <c r="H4118" s="200">
        <f>SUM(H4119:H4120)</f>
        <v>32730</v>
      </c>
      <c r="I4118" s="200">
        <f>SUM(I4119:I4120)</f>
        <v>0</v>
      </c>
      <c r="J4118" s="200">
        <f>SUM(J4119:J4120)</f>
        <v>7000</v>
      </c>
      <c r="K4118" s="200">
        <f t="shared" si="446"/>
        <v>39730</v>
      </c>
    </row>
    <row r="4119" spans="1:11" ht="15" x14ac:dyDescent="0.2">
      <c r="A4119" s="215" t="s">
        <v>915</v>
      </c>
      <c r="B4119" s="213" t="s">
        <v>941</v>
      </c>
      <c r="C4119" s="214">
        <v>12</v>
      </c>
      <c r="D4119" s="215" t="s">
        <v>25</v>
      </c>
      <c r="E4119" s="188">
        <v>3233</v>
      </c>
      <c r="F4119" s="228" t="s">
        <v>119</v>
      </c>
      <c r="H4119" s="244">
        <v>2250</v>
      </c>
      <c r="I4119" s="244"/>
      <c r="J4119" s="244">
        <v>7000</v>
      </c>
      <c r="K4119" s="244">
        <f t="shared" si="446"/>
        <v>9250</v>
      </c>
    </row>
    <row r="4120" spans="1:11" ht="15" x14ac:dyDescent="0.2">
      <c r="A4120" s="215" t="s">
        <v>915</v>
      </c>
      <c r="B4120" s="213" t="s">
        <v>941</v>
      </c>
      <c r="C4120" s="214">
        <v>12</v>
      </c>
      <c r="D4120" s="215" t="s">
        <v>25</v>
      </c>
      <c r="E4120" s="188">
        <v>3237</v>
      </c>
      <c r="F4120" s="228" t="s">
        <v>36</v>
      </c>
      <c r="H4120" s="244">
        <v>30480</v>
      </c>
      <c r="I4120" s="244"/>
      <c r="J4120" s="244"/>
      <c r="K4120" s="244">
        <f t="shared" si="446"/>
        <v>30480</v>
      </c>
    </row>
    <row r="4121" spans="1:11" x14ac:dyDescent="0.2">
      <c r="A4121" s="331" t="s">
        <v>915</v>
      </c>
      <c r="B4121" s="329" t="s">
        <v>941</v>
      </c>
      <c r="C4121" s="282">
        <v>12</v>
      </c>
      <c r="D4121" s="329"/>
      <c r="E4121" s="283">
        <v>42</v>
      </c>
      <c r="F4121" s="284"/>
      <c r="G4121" s="284"/>
      <c r="H4121" s="314">
        <f t="shared" ref="H4121:J4122" si="448">H4122</f>
        <v>160200</v>
      </c>
      <c r="I4121" s="314">
        <f t="shared" si="448"/>
        <v>0</v>
      </c>
      <c r="J4121" s="314">
        <f t="shared" si="448"/>
        <v>0</v>
      </c>
      <c r="K4121" s="314">
        <f t="shared" si="446"/>
        <v>160200</v>
      </c>
    </row>
    <row r="4122" spans="1:11" x14ac:dyDescent="0.2">
      <c r="A4122" s="321" t="s">
        <v>915</v>
      </c>
      <c r="B4122" s="325" t="s">
        <v>941</v>
      </c>
      <c r="C4122" s="326">
        <v>12</v>
      </c>
      <c r="D4122" s="321"/>
      <c r="E4122" s="187">
        <v>426</v>
      </c>
      <c r="F4122" s="230"/>
      <c r="G4122" s="327"/>
      <c r="H4122" s="200">
        <f t="shared" si="448"/>
        <v>160200</v>
      </c>
      <c r="I4122" s="200">
        <f t="shared" si="448"/>
        <v>0</v>
      </c>
      <c r="J4122" s="200">
        <f t="shared" si="448"/>
        <v>0</v>
      </c>
      <c r="K4122" s="200">
        <f t="shared" si="446"/>
        <v>160200</v>
      </c>
    </row>
    <row r="4123" spans="1:11" ht="15" x14ac:dyDescent="0.2">
      <c r="A4123" s="215" t="s">
        <v>915</v>
      </c>
      <c r="B4123" s="213" t="s">
        <v>941</v>
      </c>
      <c r="C4123" s="214">
        <v>12</v>
      </c>
      <c r="D4123" s="215" t="s">
        <v>25</v>
      </c>
      <c r="E4123" s="188">
        <v>4264</v>
      </c>
      <c r="F4123" s="228" t="s">
        <v>940</v>
      </c>
      <c r="H4123" s="244">
        <v>160200</v>
      </c>
      <c r="I4123" s="244"/>
      <c r="J4123" s="244"/>
      <c r="K4123" s="244">
        <f t="shared" si="446"/>
        <v>160200</v>
      </c>
    </row>
    <row r="4124" spans="1:11" x14ac:dyDescent="0.2">
      <c r="A4124" s="331" t="s">
        <v>915</v>
      </c>
      <c r="B4124" s="329" t="s">
        <v>941</v>
      </c>
      <c r="C4124" s="282">
        <v>51</v>
      </c>
      <c r="D4124" s="329"/>
      <c r="E4124" s="283">
        <v>31</v>
      </c>
      <c r="F4124" s="284"/>
      <c r="G4124" s="284"/>
      <c r="H4124" s="314">
        <f>H4125+H4127</f>
        <v>6380</v>
      </c>
      <c r="I4124" s="314">
        <f>I4125+I4127</f>
        <v>0</v>
      </c>
      <c r="J4124" s="314">
        <f>J4125+J4127</f>
        <v>0</v>
      </c>
      <c r="K4124" s="314">
        <f t="shared" si="446"/>
        <v>6380</v>
      </c>
    </row>
    <row r="4125" spans="1:11" x14ac:dyDescent="0.2">
      <c r="A4125" s="321" t="s">
        <v>915</v>
      </c>
      <c r="B4125" s="325" t="s">
        <v>941</v>
      </c>
      <c r="C4125" s="326">
        <v>51</v>
      </c>
      <c r="D4125" s="321"/>
      <c r="E4125" s="187">
        <v>311</v>
      </c>
      <c r="F4125" s="230"/>
      <c r="G4125" s="327"/>
      <c r="H4125" s="200">
        <f>H4126</f>
        <v>5530</v>
      </c>
      <c r="I4125" s="200">
        <f>I4126</f>
        <v>0</v>
      </c>
      <c r="J4125" s="200">
        <f>J4126</f>
        <v>0</v>
      </c>
      <c r="K4125" s="200">
        <f t="shared" si="446"/>
        <v>5530</v>
      </c>
    </row>
    <row r="4126" spans="1:11" ht="15" x14ac:dyDescent="0.2">
      <c r="A4126" s="215" t="s">
        <v>915</v>
      </c>
      <c r="B4126" s="213" t="s">
        <v>941</v>
      </c>
      <c r="C4126" s="214">
        <v>51</v>
      </c>
      <c r="D4126" s="215" t="s">
        <v>25</v>
      </c>
      <c r="E4126" s="188">
        <v>3111</v>
      </c>
      <c r="F4126" s="228" t="s">
        <v>19</v>
      </c>
      <c r="H4126" s="244">
        <v>5530</v>
      </c>
      <c r="I4126" s="244"/>
      <c r="J4126" s="244"/>
      <c r="K4126" s="244">
        <f t="shared" si="446"/>
        <v>5530</v>
      </c>
    </row>
    <row r="4127" spans="1:11" x14ac:dyDescent="0.2">
      <c r="A4127" s="321" t="s">
        <v>915</v>
      </c>
      <c r="B4127" s="325" t="s">
        <v>941</v>
      </c>
      <c r="C4127" s="326">
        <v>51</v>
      </c>
      <c r="D4127" s="321"/>
      <c r="E4127" s="187">
        <v>313</v>
      </c>
      <c r="F4127" s="230"/>
      <c r="G4127" s="327"/>
      <c r="H4127" s="200">
        <f>H4128</f>
        <v>850</v>
      </c>
      <c r="I4127" s="200">
        <f>I4128</f>
        <v>0</v>
      </c>
      <c r="J4127" s="200">
        <f>J4128</f>
        <v>0</v>
      </c>
      <c r="K4127" s="200">
        <f t="shared" si="446"/>
        <v>850</v>
      </c>
    </row>
    <row r="4128" spans="1:11" ht="15" x14ac:dyDescent="0.2">
      <c r="A4128" s="215" t="s">
        <v>915</v>
      </c>
      <c r="B4128" s="213" t="s">
        <v>941</v>
      </c>
      <c r="C4128" s="214">
        <v>51</v>
      </c>
      <c r="D4128" s="215" t="s">
        <v>25</v>
      </c>
      <c r="E4128" s="188">
        <v>3132</v>
      </c>
      <c r="F4128" s="228" t="s">
        <v>280</v>
      </c>
      <c r="H4128" s="244">
        <v>850</v>
      </c>
      <c r="I4128" s="244"/>
      <c r="J4128" s="244"/>
      <c r="K4128" s="244">
        <f t="shared" si="446"/>
        <v>850</v>
      </c>
    </row>
    <row r="4129" spans="1:11" x14ac:dyDescent="0.2">
      <c r="A4129" s="331" t="s">
        <v>915</v>
      </c>
      <c r="B4129" s="329" t="s">
        <v>941</v>
      </c>
      <c r="C4129" s="282">
        <v>51</v>
      </c>
      <c r="D4129" s="329"/>
      <c r="E4129" s="283">
        <v>32</v>
      </c>
      <c r="F4129" s="284"/>
      <c r="G4129" s="284"/>
      <c r="H4129" s="314">
        <f>H4130</f>
        <v>185513</v>
      </c>
      <c r="I4129" s="314">
        <f>I4130</f>
        <v>0</v>
      </c>
      <c r="J4129" s="314">
        <f>J4130</f>
        <v>30000</v>
      </c>
      <c r="K4129" s="314">
        <f t="shared" si="446"/>
        <v>215513</v>
      </c>
    </row>
    <row r="4130" spans="1:11" x14ac:dyDescent="0.2">
      <c r="A4130" s="321" t="s">
        <v>915</v>
      </c>
      <c r="B4130" s="325" t="s">
        <v>941</v>
      </c>
      <c r="C4130" s="326">
        <v>51</v>
      </c>
      <c r="D4130" s="321"/>
      <c r="E4130" s="187">
        <v>323</v>
      </c>
      <c r="F4130" s="230"/>
      <c r="G4130" s="327"/>
      <c r="H4130" s="200">
        <f>SUM(H4131:H4132)</f>
        <v>185513</v>
      </c>
      <c r="I4130" s="200">
        <f>SUM(I4131:I4132)</f>
        <v>0</v>
      </c>
      <c r="J4130" s="200">
        <f>SUM(J4131:J4132)</f>
        <v>30000</v>
      </c>
      <c r="K4130" s="200">
        <f t="shared" si="446"/>
        <v>215513</v>
      </c>
    </row>
    <row r="4131" spans="1:11" ht="15" x14ac:dyDescent="0.2">
      <c r="A4131" s="215" t="s">
        <v>915</v>
      </c>
      <c r="B4131" s="213" t="s">
        <v>941</v>
      </c>
      <c r="C4131" s="214">
        <v>51</v>
      </c>
      <c r="D4131" s="215" t="s">
        <v>25</v>
      </c>
      <c r="E4131" s="188">
        <v>3233</v>
      </c>
      <c r="F4131" s="228" t="s">
        <v>119</v>
      </c>
      <c r="H4131" s="244">
        <v>12750</v>
      </c>
      <c r="I4131" s="244"/>
      <c r="J4131" s="244">
        <v>30000</v>
      </c>
      <c r="K4131" s="244">
        <f t="shared" si="446"/>
        <v>42750</v>
      </c>
    </row>
    <row r="4132" spans="1:11" ht="15" x14ac:dyDescent="0.2">
      <c r="A4132" s="215" t="s">
        <v>915</v>
      </c>
      <c r="B4132" s="213" t="s">
        <v>941</v>
      </c>
      <c r="C4132" s="214">
        <v>51</v>
      </c>
      <c r="D4132" s="215" t="s">
        <v>25</v>
      </c>
      <c r="E4132" s="188">
        <v>3237</v>
      </c>
      <c r="F4132" s="228" t="s">
        <v>36</v>
      </c>
      <c r="H4132" s="244">
        <v>172763</v>
      </c>
      <c r="I4132" s="244"/>
      <c r="J4132" s="244"/>
      <c r="K4132" s="244">
        <f t="shared" si="446"/>
        <v>172763</v>
      </c>
    </row>
    <row r="4133" spans="1:11" x14ac:dyDescent="0.2">
      <c r="A4133" s="331" t="s">
        <v>915</v>
      </c>
      <c r="B4133" s="329" t="s">
        <v>941</v>
      </c>
      <c r="C4133" s="282">
        <v>51</v>
      </c>
      <c r="D4133" s="329"/>
      <c r="E4133" s="283">
        <v>42</v>
      </c>
      <c r="F4133" s="284"/>
      <c r="G4133" s="284"/>
      <c r="H4133" s="314">
        <f t="shared" ref="H4133:J4134" si="449">H4134</f>
        <v>907800</v>
      </c>
      <c r="I4133" s="314">
        <f t="shared" si="449"/>
        <v>0</v>
      </c>
      <c r="J4133" s="314">
        <f t="shared" si="449"/>
        <v>0</v>
      </c>
      <c r="K4133" s="314">
        <f t="shared" si="446"/>
        <v>907800</v>
      </c>
    </row>
    <row r="4134" spans="1:11" x14ac:dyDescent="0.2">
      <c r="A4134" s="321" t="s">
        <v>915</v>
      </c>
      <c r="B4134" s="325" t="s">
        <v>941</v>
      </c>
      <c r="C4134" s="326">
        <v>51</v>
      </c>
      <c r="D4134" s="321"/>
      <c r="E4134" s="187">
        <v>426</v>
      </c>
      <c r="F4134" s="230"/>
      <c r="G4134" s="327"/>
      <c r="H4134" s="200">
        <f t="shared" si="449"/>
        <v>907800</v>
      </c>
      <c r="I4134" s="200">
        <f t="shared" si="449"/>
        <v>0</v>
      </c>
      <c r="J4134" s="200">
        <f t="shared" si="449"/>
        <v>0</v>
      </c>
      <c r="K4134" s="200">
        <f t="shared" si="446"/>
        <v>907800</v>
      </c>
    </row>
    <row r="4135" spans="1:11" ht="15" x14ac:dyDescent="0.2">
      <c r="A4135" s="215" t="s">
        <v>915</v>
      </c>
      <c r="B4135" s="213" t="s">
        <v>941</v>
      </c>
      <c r="C4135" s="214">
        <v>51</v>
      </c>
      <c r="D4135" s="215" t="s">
        <v>25</v>
      </c>
      <c r="E4135" s="188">
        <v>4264</v>
      </c>
      <c r="F4135" s="228" t="s">
        <v>940</v>
      </c>
      <c r="H4135" s="244">
        <v>907800</v>
      </c>
      <c r="I4135" s="244"/>
      <c r="J4135" s="244"/>
      <c r="K4135" s="244">
        <f t="shared" si="446"/>
        <v>907800</v>
      </c>
    </row>
    <row r="4136" spans="1:11" x14ac:dyDescent="0.2">
      <c r="A4136" s="362" t="s">
        <v>912</v>
      </c>
      <c r="B4136" s="415" t="s">
        <v>751</v>
      </c>
      <c r="C4136" s="415"/>
      <c r="D4136" s="415"/>
      <c r="E4136" s="415"/>
      <c r="F4136" s="233" t="s">
        <v>740</v>
      </c>
      <c r="G4136" s="180"/>
      <c r="H4136" s="151">
        <f>H4137+H4203+H4214</f>
        <v>34402000</v>
      </c>
      <c r="I4136" s="151">
        <f t="shared" ref="I4136:J4136" si="450">I4137+I4203+I4214</f>
        <v>28200</v>
      </c>
      <c r="J4136" s="151">
        <f t="shared" si="450"/>
        <v>28200</v>
      </c>
      <c r="K4136" s="151">
        <f t="shared" si="446"/>
        <v>34402000</v>
      </c>
    </row>
    <row r="4137" spans="1:11" ht="33.75" x14ac:dyDescent="0.2">
      <c r="A4137" s="354" t="s">
        <v>912</v>
      </c>
      <c r="B4137" s="293" t="s">
        <v>791</v>
      </c>
      <c r="C4137" s="293"/>
      <c r="D4137" s="293"/>
      <c r="E4137" s="294"/>
      <c r="F4137" s="296" t="s">
        <v>757</v>
      </c>
      <c r="G4137" s="297" t="s">
        <v>685</v>
      </c>
      <c r="H4137" s="298">
        <f>H4138+H4147+H4157+H4166+H4194+H4199</f>
        <v>2177000</v>
      </c>
      <c r="I4137" s="298">
        <f t="shared" ref="I4137:J4137" si="451">I4138+I4147+I4157+I4166+I4194+I4199</f>
        <v>28200</v>
      </c>
      <c r="J4137" s="298">
        <f t="shared" si="451"/>
        <v>28200</v>
      </c>
      <c r="K4137" s="298">
        <f t="shared" si="446"/>
        <v>2177000</v>
      </c>
    </row>
    <row r="4138" spans="1:11" x14ac:dyDescent="0.2">
      <c r="A4138" s="331" t="s">
        <v>912</v>
      </c>
      <c r="B4138" s="329" t="s">
        <v>791</v>
      </c>
      <c r="C4138" s="282">
        <v>11</v>
      </c>
      <c r="D4138" s="329"/>
      <c r="E4138" s="283">
        <v>31</v>
      </c>
      <c r="F4138" s="284"/>
      <c r="G4138" s="284"/>
      <c r="H4138" s="314">
        <f>H4139+H4143+H4145</f>
        <v>544000</v>
      </c>
      <c r="I4138" s="314">
        <f>I4139+I4143+I4145</f>
        <v>0</v>
      </c>
      <c r="J4138" s="314">
        <f>J4139+J4143+J4145</f>
        <v>0</v>
      </c>
      <c r="K4138" s="314">
        <f t="shared" si="446"/>
        <v>544000</v>
      </c>
    </row>
    <row r="4139" spans="1:11" x14ac:dyDescent="0.2">
      <c r="A4139" s="321" t="s">
        <v>912</v>
      </c>
      <c r="B4139" s="325" t="s">
        <v>791</v>
      </c>
      <c r="C4139" s="326">
        <v>11</v>
      </c>
      <c r="D4139" s="321"/>
      <c r="E4139" s="187">
        <v>311</v>
      </c>
      <c r="F4139" s="230"/>
      <c r="G4139" s="327"/>
      <c r="H4139" s="200">
        <f>H4140+H4141+H4142</f>
        <v>450000</v>
      </c>
      <c r="I4139" s="200">
        <f>I4140+I4141+I4142</f>
        <v>0</v>
      </c>
      <c r="J4139" s="200">
        <f>J4140+J4141+J4142</f>
        <v>0</v>
      </c>
      <c r="K4139" s="200">
        <f t="shared" si="446"/>
        <v>450000</v>
      </c>
    </row>
    <row r="4140" spans="1:11" ht="15" x14ac:dyDescent="0.2">
      <c r="A4140" s="215" t="s">
        <v>912</v>
      </c>
      <c r="B4140" s="213" t="s">
        <v>791</v>
      </c>
      <c r="C4140" s="214">
        <v>11</v>
      </c>
      <c r="D4140" s="215" t="s">
        <v>25</v>
      </c>
      <c r="E4140" s="188">
        <v>3111</v>
      </c>
      <c r="F4140" s="228" t="s">
        <v>19</v>
      </c>
      <c r="H4140" s="330">
        <v>438000</v>
      </c>
      <c r="I4140" s="330"/>
      <c r="J4140" s="330"/>
      <c r="K4140" s="330">
        <f t="shared" si="446"/>
        <v>438000</v>
      </c>
    </row>
    <row r="4141" spans="1:11" ht="15" x14ac:dyDescent="0.2">
      <c r="A4141" s="215" t="s">
        <v>912</v>
      </c>
      <c r="B4141" s="213" t="s">
        <v>791</v>
      </c>
      <c r="C4141" s="214">
        <v>11</v>
      </c>
      <c r="D4141" s="215" t="s">
        <v>25</v>
      </c>
      <c r="E4141" s="188">
        <v>3112</v>
      </c>
      <c r="F4141" s="228" t="s">
        <v>638</v>
      </c>
      <c r="H4141" s="330">
        <v>10000</v>
      </c>
      <c r="I4141" s="330"/>
      <c r="J4141" s="330"/>
      <c r="K4141" s="330">
        <f t="shared" si="446"/>
        <v>10000</v>
      </c>
    </row>
    <row r="4142" spans="1:11" ht="15" x14ac:dyDescent="0.2">
      <c r="A4142" s="215" t="s">
        <v>912</v>
      </c>
      <c r="B4142" s="213" t="s">
        <v>791</v>
      </c>
      <c r="C4142" s="214">
        <v>11</v>
      </c>
      <c r="D4142" s="215" t="s">
        <v>25</v>
      </c>
      <c r="E4142" s="188">
        <v>3113</v>
      </c>
      <c r="F4142" s="228" t="s">
        <v>20</v>
      </c>
      <c r="H4142" s="330">
        <v>2000</v>
      </c>
      <c r="I4142" s="330"/>
      <c r="J4142" s="330"/>
      <c r="K4142" s="330">
        <f t="shared" si="446"/>
        <v>2000</v>
      </c>
    </row>
    <row r="4143" spans="1:11" x14ac:dyDescent="0.2">
      <c r="A4143" s="321" t="s">
        <v>912</v>
      </c>
      <c r="B4143" s="325" t="s">
        <v>791</v>
      </c>
      <c r="C4143" s="326">
        <v>11</v>
      </c>
      <c r="D4143" s="321"/>
      <c r="E4143" s="156">
        <v>312</v>
      </c>
      <c r="F4143" s="225"/>
      <c r="G4143" s="327"/>
      <c r="H4143" s="200">
        <f>H4144</f>
        <v>18000</v>
      </c>
      <c r="I4143" s="200">
        <f>I4144</f>
        <v>0</v>
      </c>
      <c r="J4143" s="200">
        <f>J4144</f>
        <v>0</v>
      </c>
      <c r="K4143" s="200">
        <f t="shared" si="446"/>
        <v>18000</v>
      </c>
    </row>
    <row r="4144" spans="1:11" ht="15" x14ac:dyDescent="0.2">
      <c r="A4144" s="215" t="s">
        <v>912</v>
      </c>
      <c r="B4144" s="213" t="s">
        <v>791</v>
      </c>
      <c r="C4144" s="214">
        <v>11</v>
      </c>
      <c r="D4144" s="215" t="s">
        <v>25</v>
      </c>
      <c r="E4144" s="219">
        <v>3121</v>
      </c>
      <c r="F4144" s="229" t="s">
        <v>22</v>
      </c>
      <c r="H4144" s="330">
        <v>18000</v>
      </c>
      <c r="I4144" s="330"/>
      <c r="J4144" s="330"/>
      <c r="K4144" s="330">
        <f t="shared" si="446"/>
        <v>18000</v>
      </c>
    </row>
    <row r="4145" spans="1:11" x14ac:dyDescent="0.2">
      <c r="A4145" s="321" t="s">
        <v>912</v>
      </c>
      <c r="B4145" s="325" t="s">
        <v>791</v>
      </c>
      <c r="C4145" s="326">
        <v>11</v>
      </c>
      <c r="D4145" s="321"/>
      <c r="E4145" s="156">
        <v>313</v>
      </c>
      <c r="F4145" s="225"/>
      <c r="G4145" s="327"/>
      <c r="H4145" s="200">
        <f>H4146</f>
        <v>76000</v>
      </c>
      <c r="I4145" s="200">
        <f>I4146</f>
        <v>0</v>
      </c>
      <c r="J4145" s="200">
        <f>J4146</f>
        <v>0</v>
      </c>
      <c r="K4145" s="200">
        <f t="shared" si="446"/>
        <v>76000</v>
      </c>
    </row>
    <row r="4146" spans="1:11" ht="15" x14ac:dyDescent="0.2">
      <c r="A4146" s="215" t="s">
        <v>912</v>
      </c>
      <c r="B4146" s="213" t="s">
        <v>791</v>
      </c>
      <c r="C4146" s="214">
        <v>11</v>
      </c>
      <c r="D4146" s="215" t="s">
        <v>25</v>
      </c>
      <c r="E4146" s="219">
        <v>3132</v>
      </c>
      <c r="F4146" s="229" t="s">
        <v>280</v>
      </c>
      <c r="H4146" s="330">
        <v>76000</v>
      </c>
      <c r="I4146" s="330"/>
      <c r="J4146" s="330"/>
      <c r="K4146" s="330">
        <f t="shared" si="446"/>
        <v>76000</v>
      </c>
    </row>
    <row r="4147" spans="1:11" x14ac:dyDescent="0.2">
      <c r="A4147" s="331" t="s">
        <v>912</v>
      </c>
      <c r="B4147" s="329" t="s">
        <v>791</v>
      </c>
      <c r="C4147" s="282">
        <v>11</v>
      </c>
      <c r="D4147" s="329"/>
      <c r="E4147" s="283">
        <v>32</v>
      </c>
      <c r="F4147" s="284"/>
      <c r="G4147" s="284"/>
      <c r="H4147" s="314">
        <f>H4154+H4148+H4150</f>
        <v>231000</v>
      </c>
      <c r="I4147" s="314">
        <f>I4154+I4148+I4150</f>
        <v>0</v>
      </c>
      <c r="J4147" s="314">
        <f>J4154+J4148+J4150</f>
        <v>0</v>
      </c>
      <c r="K4147" s="314">
        <f t="shared" si="446"/>
        <v>231000</v>
      </c>
    </row>
    <row r="4148" spans="1:11" x14ac:dyDescent="0.2">
      <c r="A4148" s="321" t="s">
        <v>912</v>
      </c>
      <c r="B4148" s="325" t="s">
        <v>791</v>
      </c>
      <c r="C4148" s="326">
        <v>11</v>
      </c>
      <c r="D4148" s="321"/>
      <c r="E4148" s="187">
        <v>322</v>
      </c>
      <c r="F4148" s="230"/>
      <c r="G4148" s="327"/>
      <c r="H4148" s="200">
        <f>H4149</f>
        <v>20000</v>
      </c>
      <c r="I4148" s="200">
        <f>I4149</f>
        <v>0</v>
      </c>
      <c r="J4148" s="200">
        <f>J4149</f>
        <v>0</v>
      </c>
      <c r="K4148" s="200">
        <f t="shared" si="446"/>
        <v>20000</v>
      </c>
    </row>
    <row r="4149" spans="1:11" ht="15" x14ac:dyDescent="0.2">
      <c r="A4149" s="249" t="s">
        <v>912</v>
      </c>
      <c r="B4149" s="216" t="s">
        <v>791</v>
      </c>
      <c r="C4149" s="217">
        <v>11</v>
      </c>
      <c r="D4149" s="249" t="s">
        <v>25</v>
      </c>
      <c r="E4149" s="364">
        <v>3223</v>
      </c>
      <c r="F4149" s="232" t="s">
        <v>115</v>
      </c>
      <c r="G4149" s="366"/>
      <c r="H4149" s="222">
        <v>20000</v>
      </c>
      <c r="I4149" s="222"/>
      <c r="J4149" s="222"/>
      <c r="K4149" s="222">
        <f t="shared" si="446"/>
        <v>20000</v>
      </c>
    </row>
    <row r="4150" spans="1:11" x14ac:dyDescent="0.2">
      <c r="A4150" s="238" t="s">
        <v>912</v>
      </c>
      <c r="B4150" s="247" t="s">
        <v>791</v>
      </c>
      <c r="C4150" s="237">
        <v>11</v>
      </c>
      <c r="D4150" s="238"/>
      <c r="E4150" s="203">
        <v>323</v>
      </c>
      <c r="F4150" s="231"/>
      <c r="G4150" s="365"/>
      <c r="H4150" s="242">
        <f>SUM(H4151:H4153)</f>
        <v>31000</v>
      </c>
      <c r="I4150" s="242">
        <f>SUM(I4151:I4153)</f>
        <v>0</v>
      </c>
      <c r="J4150" s="242">
        <f>SUM(J4151:J4153)</f>
        <v>0</v>
      </c>
      <c r="K4150" s="242">
        <f t="shared" si="446"/>
        <v>31000</v>
      </c>
    </row>
    <row r="4151" spans="1:11" ht="15" x14ac:dyDescent="0.2">
      <c r="A4151" s="249" t="s">
        <v>912</v>
      </c>
      <c r="B4151" s="216" t="s">
        <v>791</v>
      </c>
      <c r="C4151" s="217">
        <v>11</v>
      </c>
      <c r="D4151" s="249" t="s">
        <v>25</v>
      </c>
      <c r="E4151" s="364">
        <v>3231</v>
      </c>
      <c r="F4151" s="232" t="s">
        <v>117</v>
      </c>
      <c r="G4151" s="366"/>
      <c r="H4151" s="222">
        <v>1000</v>
      </c>
      <c r="I4151" s="222"/>
      <c r="J4151" s="222"/>
      <c r="K4151" s="222">
        <f t="shared" si="446"/>
        <v>1000</v>
      </c>
    </row>
    <row r="4152" spans="1:11" ht="15" x14ac:dyDescent="0.2">
      <c r="A4152" s="249" t="s">
        <v>912</v>
      </c>
      <c r="B4152" s="216" t="s">
        <v>791</v>
      </c>
      <c r="C4152" s="217">
        <v>11</v>
      </c>
      <c r="D4152" s="249" t="s">
        <v>25</v>
      </c>
      <c r="E4152" s="364">
        <v>3237</v>
      </c>
      <c r="F4152" s="232" t="s">
        <v>36</v>
      </c>
      <c r="G4152" s="366"/>
      <c r="H4152" s="222">
        <v>20000</v>
      </c>
      <c r="I4152" s="222"/>
      <c r="J4152" s="222"/>
      <c r="K4152" s="222">
        <f t="shared" si="446"/>
        <v>20000</v>
      </c>
    </row>
    <row r="4153" spans="1:11" ht="15" x14ac:dyDescent="0.2">
      <c r="A4153" s="249" t="s">
        <v>912</v>
      </c>
      <c r="B4153" s="216" t="s">
        <v>791</v>
      </c>
      <c r="C4153" s="217">
        <v>11</v>
      </c>
      <c r="D4153" s="249" t="s">
        <v>25</v>
      </c>
      <c r="E4153" s="364">
        <v>3238</v>
      </c>
      <c r="F4153" s="232" t="s">
        <v>122</v>
      </c>
      <c r="G4153" s="366"/>
      <c r="H4153" s="222">
        <v>10000</v>
      </c>
      <c r="I4153" s="222"/>
      <c r="J4153" s="222"/>
      <c r="K4153" s="222">
        <f t="shared" si="446"/>
        <v>10000</v>
      </c>
    </row>
    <row r="4154" spans="1:11" x14ac:dyDescent="0.2">
      <c r="A4154" s="321" t="s">
        <v>912</v>
      </c>
      <c r="B4154" s="325" t="s">
        <v>791</v>
      </c>
      <c r="C4154" s="326">
        <v>11</v>
      </c>
      <c r="D4154" s="321"/>
      <c r="E4154" s="156">
        <v>329</v>
      </c>
      <c r="F4154" s="225"/>
      <c r="G4154" s="327"/>
      <c r="H4154" s="200">
        <f>H4155+H4156</f>
        <v>180000</v>
      </c>
      <c r="I4154" s="200">
        <f>I4155+I4156</f>
        <v>0</v>
      </c>
      <c r="J4154" s="200">
        <f>J4155+J4156</f>
        <v>0</v>
      </c>
      <c r="K4154" s="200">
        <f t="shared" si="446"/>
        <v>180000</v>
      </c>
    </row>
    <row r="4155" spans="1:11" ht="30" x14ac:dyDescent="0.2">
      <c r="A4155" s="215" t="s">
        <v>912</v>
      </c>
      <c r="B4155" s="213" t="s">
        <v>791</v>
      </c>
      <c r="C4155" s="214">
        <v>11</v>
      </c>
      <c r="D4155" s="215" t="s">
        <v>25</v>
      </c>
      <c r="E4155" s="219">
        <v>3291</v>
      </c>
      <c r="F4155" s="229" t="s">
        <v>152</v>
      </c>
      <c r="H4155" s="330">
        <v>80000</v>
      </c>
      <c r="I4155" s="330"/>
      <c r="J4155" s="330"/>
      <c r="K4155" s="330">
        <f t="shared" si="446"/>
        <v>80000</v>
      </c>
    </row>
    <row r="4156" spans="1:11" ht="15" x14ac:dyDescent="0.2">
      <c r="A4156" s="215" t="s">
        <v>912</v>
      </c>
      <c r="B4156" s="213" t="s">
        <v>791</v>
      </c>
      <c r="C4156" s="214">
        <v>11</v>
      </c>
      <c r="D4156" s="215" t="s">
        <v>25</v>
      </c>
      <c r="E4156" s="219">
        <v>3294</v>
      </c>
      <c r="F4156" s="229" t="s">
        <v>611</v>
      </c>
      <c r="H4156" s="330">
        <v>100000</v>
      </c>
      <c r="I4156" s="330"/>
      <c r="J4156" s="330"/>
      <c r="K4156" s="330">
        <f t="shared" si="446"/>
        <v>100000</v>
      </c>
    </row>
    <row r="4157" spans="1:11" x14ac:dyDescent="0.2">
      <c r="A4157" s="331" t="s">
        <v>912</v>
      </c>
      <c r="B4157" s="329" t="s">
        <v>791</v>
      </c>
      <c r="C4157" s="282">
        <v>43</v>
      </c>
      <c r="D4157" s="329"/>
      <c r="E4157" s="283">
        <v>31</v>
      </c>
      <c r="F4157" s="284"/>
      <c r="G4157" s="284"/>
      <c r="H4157" s="314">
        <f>H4158+H4162+H4164</f>
        <v>624000</v>
      </c>
      <c r="I4157" s="314">
        <f>I4158+I4162+I4164</f>
        <v>10000</v>
      </c>
      <c r="J4157" s="314">
        <f>J4158+J4162+J4164</f>
        <v>0</v>
      </c>
      <c r="K4157" s="314">
        <f t="shared" si="446"/>
        <v>614000</v>
      </c>
    </row>
    <row r="4158" spans="1:11" x14ac:dyDescent="0.2">
      <c r="A4158" s="321" t="s">
        <v>912</v>
      </c>
      <c r="B4158" s="325" t="s">
        <v>791</v>
      </c>
      <c r="C4158" s="326">
        <v>43</v>
      </c>
      <c r="D4158" s="321"/>
      <c r="E4158" s="187">
        <v>311</v>
      </c>
      <c r="F4158" s="230"/>
      <c r="G4158" s="327"/>
      <c r="H4158" s="200">
        <f>H4159+H4160+H4161</f>
        <v>473000</v>
      </c>
      <c r="I4158" s="200">
        <f>I4159+I4160+I4161</f>
        <v>0</v>
      </c>
      <c r="J4158" s="200">
        <f>J4159+J4160+J4161</f>
        <v>0</v>
      </c>
      <c r="K4158" s="200">
        <f t="shared" si="446"/>
        <v>473000</v>
      </c>
    </row>
    <row r="4159" spans="1:11" ht="15" x14ac:dyDescent="0.2">
      <c r="A4159" s="215" t="s">
        <v>912</v>
      </c>
      <c r="B4159" s="213" t="s">
        <v>791</v>
      </c>
      <c r="C4159" s="214">
        <v>43</v>
      </c>
      <c r="D4159" s="215" t="s">
        <v>25</v>
      </c>
      <c r="E4159" s="188">
        <v>3111</v>
      </c>
      <c r="F4159" s="228" t="s">
        <v>19</v>
      </c>
      <c r="H4159" s="330">
        <v>438000</v>
      </c>
      <c r="I4159" s="330"/>
      <c r="J4159" s="330"/>
      <c r="K4159" s="330">
        <f t="shared" si="446"/>
        <v>438000</v>
      </c>
    </row>
    <row r="4160" spans="1:11" ht="15" x14ac:dyDescent="0.2">
      <c r="A4160" s="215" t="s">
        <v>912</v>
      </c>
      <c r="B4160" s="213" t="s">
        <v>791</v>
      </c>
      <c r="C4160" s="214">
        <v>43</v>
      </c>
      <c r="D4160" s="215" t="s">
        <v>25</v>
      </c>
      <c r="E4160" s="188">
        <v>3112</v>
      </c>
      <c r="F4160" s="228" t="s">
        <v>638</v>
      </c>
      <c r="H4160" s="330">
        <v>30000</v>
      </c>
      <c r="I4160" s="330"/>
      <c r="J4160" s="330"/>
      <c r="K4160" s="330">
        <f t="shared" si="446"/>
        <v>30000</v>
      </c>
    </row>
    <row r="4161" spans="1:11" ht="15" x14ac:dyDescent="0.2">
      <c r="A4161" s="215" t="s">
        <v>912</v>
      </c>
      <c r="B4161" s="213" t="s">
        <v>791</v>
      </c>
      <c r="C4161" s="214">
        <v>43</v>
      </c>
      <c r="D4161" s="215" t="s">
        <v>25</v>
      </c>
      <c r="E4161" s="188">
        <v>3113</v>
      </c>
      <c r="F4161" s="228" t="s">
        <v>20</v>
      </c>
      <c r="H4161" s="330">
        <v>5000</v>
      </c>
      <c r="I4161" s="330"/>
      <c r="J4161" s="330"/>
      <c r="K4161" s="330">
        <f t="shared" si="446"/>
        <v>5000</v>
      </c>
    </row>
    <row r="4162" spans="1:11" x14ac:dyDescent="0.2">
      <c r="A4162" s="321" t="s">
        <v>912</v>
      </c>
      <c r="B4162" s="325" t="s">
        <v>791</v>
      </c>
      <c r="C4162" s="326">
        <v>43</v>
      </c>
      <c r="D4162" s="321"/>
      <c r="E4162" s="156">
        <v>312</v>
      </c>
      <c r="F4162" s="225"/>
      <c r="G4162" s="327"/>
      <c r="H4162" s="200">
        <f>H4163</f>
        <v>75000</v>
      </c>
      <c r="I4162" s="200">
        <f>I4163</f>
        <v>10000</v>
      </c>
      <c r="J4162" s="200">
        <f>J4163</f>
        <v>0</v>
      </c>
      <c r="K4162" s="200">
        <f t="shared" si="446"/>
        <v>65000</v>
      </c>
    </row>
    <row r="4163" spans="1:11" ht="15" x14ac:dyDescent="0.2">
      <c r="A4163" s="215" t="s">
        <v>912</v>
      </c>
      <c r="B4163" s="213" t="s">
        <v>791</v>
      </c>
      <c r="C4163" s="214">
        <v>43</v>
      </c>
      <c r="D4163" s="215" t="s">
        <v>25</v>
      </c>
      <c r="E4163" s="219">
        <v>3121</v>
      </c>
      <c r="F4163" s="229" t="s">
        <v>22</v>
      </c>
      <c r="H4163" s="330">
        <v>75000</v>
      </c>
      <c r="I4163" s="330">
        <v>10000</v>
      </c>
      <c r="J4163" s="330"/>
      <c r="K4163" s="330">
        <f t="shared" si="446"/>
        <v>65000</v>
      </c>
    </row>
    <row r="4164" spans="1:11" x14ac:dyDescent="0.2">
      <c r="A4164" s="321" t="s">
        <v>912</v>
      </c>
      <c r="B4164" s="325" t="s">
        <v>791</v>
      </c>
      <c r="C4164" s="326">
        <v>43</v>
      </c>
      <c r="D4164" s="321"/>
      <c r="E4164" s="156">
        <v>313</v>
      </c>
      <c r="F4164" s="225"/>
      <c r="G4164" s="327"/>
      <c r="H4164" s="200">
        <f>H4165</f>
        <v>76000</v>
      </c>
      <c r="I4164" s="200">
        <f>I4165</f>
        <v>0</v>
      </c>
      <c r="J4164" s="200">
        <f>J4165</f>
        <v>0</v>
      </c>
      <c r="K4164" s="200">
        <f t="shared" si="446"/>
        <v>76000</v>
      </c>
    </row>
    <row r="4165" spans="1:11" ht="15" x14ac:dyDescent="0.2">
      <c r="A4165" s="215" t="s">
        <v>912</v>
      </c>
      <c r="B4165" s="213" t="s">
        <v>791</v>
      </c>
      <c r="C4165" s="214">
        <v>43</v>
      </c>
      <c r="D4165" s="215" t="s">
        <v>25</v>
      </c>
      <c r="E4165" s="219">
        <v>3132</v>
      </c>
      <c r="F4165" s="229" t="s">
        <v>280</v>
      </c>
      <c r="H4165" s="330">
        <v>76000</v>
      </c>
      <c r="I4165" s="330"/>
      <c r="J4165" s="330"/>
      <c r="K4165" s="330">
        <f t="shared" si="446"/>
        <v>76000</v>
      </c>
    </row>
    <row r="4166" spans="1:11" x14ac:dyDescent="0.2">
      <c r="A4166" s="331" t="s">
        <v>912</v>
      </c>
      <c r="B4166" s="329" t="s">
        <v>791</v>
      </c>
      <c r="C4166" s="282">
        <v>43</v>
      </c>
      <c r="D4166" s="329"/>
      <c r="E4166" s="283">
        <v>32</v>
      </c>
      <c r="F4166" s="284"/>
      <c r="G4166" s="284"/>
      <c r="H4166" s="314">
        <f>H4167+H4172+H4177+H4187</f>
        <v>749000</v>
      </c>
      <c r="I4166" s="314">
        <f>I4167+I4172+I4177+I4187</f>
        <v>18200</v>
      </c>
      <c r="J4166" s="314">
        <f>J4167+J4172+J4177+J4187</f>
        <v>28200</v>
      </c>
      <c r="K4166" s="314">
        <f t="shared" si="446"/>
        <v>759000</v>
      </c>
    </row>
    <row r="4167" spans="1:11" x14ac:dyDescent="0.2">
      <c r="A4167" s="321" t="s">
        <v>912</v>
      </c>
      <c r="B4167" s="325" t="s">
        <v>791</v>
      </c>
      <c r="C4167" s="326">
        <v>43</v>
      </c>
      <c r="D4167" s="321"/>
      <c r="E4167" s="187">
        <v>321</v>
      </c>
      <c r="F4167" s="230"/>
      <c r="G4167" s="327"/>
      <c r="H4167" s="200">
        <f>SUM(H4168:H4171)</f>
        <v>71000</v>
      </c>
      <c r="I4167" s="200">
        <f>SUM(I4168:I4171)</f>
        <v>2200</v>
      </c>
      <c r="J4167" s="200">
        <f>SUM(J4168:J4171)</f>
        <v>25000</v>
      </c>
      <c r="K4167" s="200">
        <f t="shared" si="446"/>
        <v>93800</v>
      </c>
    </row>
    <row r="4168" spans="1:11" ht="15" x14ac:dyDescent="0.2">
      <c r="A4168" s="215" t="s">
        <v>912</v>
      </c>
      <c r="B4168" s="213" t="s">
        <v>791</v>
      </c>
      <c r="C4168" s="214">
        <v>43</v>
      </c>
      <c r="D4168" s="215" t="s">
        <v>25</v>
      </c>
      <c r="E4168" s="188">
        <v>3211</v>
      </c>
      <c r="F4168" s="228" t="s">
        <v>110</v>
      </c>
      <c r="H4168" s="330">
        <v>6000</v>
      </c>
      <c r="I4168" s="330"/>
      <c r="J4168" s="330"/>
      <c r="K4168" s="330">
        <f t="shared" si="446"/>
        <v>6000</v>
      </c>
    </row>
    <row r="4169" spans="1:11" ht="30" x14ac:dyDescent="0.2">
      <c r="A4169" s="215" t="s">
        <v>912</v>
      </c>
      <c r="B4169" s="213" t="s">
        <v>791</v>
      </c>
      <c r="C4169" s="214">
        <v>43</v>
      </c>
      <c r="D4169" s="215" t="s">
        <v>25</v>
      </c>
      <c r="E4169" s="188">
        <v>3212</v>
      </c>
      <c r="F4169" s="228" t="s">
        <v>111</v>
      </c>
      <c r="H4169" s="330">
        <v>45000</v>
      </c>
      <c r="I4169" s="330"/>
      <c r="J4169" s="330"/>
      <c r="K4169" s="330">
        <f t="shared" si="446"/>
        <v>45000</v>
      </c>
    </row>
    <row r="4170" spans="1:11" ht="15" x14ac:dyDescent="0.2">
      <c r="A4170" s="215" t="s">
        <v>912</v>
      </c>
      <c r="B4170" s="213" t="s">
        <v>791</v>
      </c>
      <c r="C4170" s="214">
        <v>43</v>
      </c>
      <c r="D4170" s="215" t="s">
        <v>25</v>
      </c>
      <c r="E4170" s="188">
        <v>3213</v>
      </c>
      <c r="F4170" s="228" t="s">
        <v>112</v>
      </c>
      <c r="H4170" s="330">
        <v>15000</v>
      </c>
      <c r="I4170" s="330">
        <v>2200</v>
      </c>
      <c r="J4170" s="330"/>
      <c r="K4170" s="330">
        <f t="shared" si="446"/>
        <v>12800</v>
      </c>
    </row>
    <row r="4171" spans="1:11" ht="15" x14ac:dyDescent="0.2">
      <c r="A4171" s="215" t="s">
        <v>912</v>
      </c>
      <c r="B4171" s="213" t="s">
        <v>791</v>
      </c>
      <c r="C4171" s="214">
        <v>43</v>
      </c>
      <c r="D4171" s="215" t="s">
        <v>25</v>
      </c>
      <c r="E4171" s="188">
        <v>3214</v>
      </c>
      <c r="F4171" s="228" t="s">
        <v>234</v>
      </c>
      <c r="H4171" s="330">
        <v>5000</v>
      </c>
      <c r="I4171" s="330"/>
      <c r="J4171" s="330">
        <v>25000</v>
      </c>
      <c r="K4171" s="330">
        <f t="shared" ref="K4171:K4220" si="452">H4171-I4171+J4171</f>
        <v>30000</v>
      </c>
    </row>
    <row r="4172" spans="1:11" x14ac:dyDescent="0.2">
      <c r="A4172" s="321" t="s">
        <v>912</v>
      </c>
      <c r="B4172" s="325" t="s">
        <v>791</v>
      </c>
      <c r="C4172" s="326">
        <v>43</v>
      </c>
      <c r="D4172" s="321"/>
      <c r="E4172" s="187">
        <v>322</v>
      </c>
      <c r="F4172" s="230"/>
      <c r="G4172" s="327"/>
      <c r="H4172" s="200">
        <f>SUM(H4173:H4176)</f>
        <v>260000</v>
      </c>
      <c r="I4172" s="200">
        <f>SUM(I4173:I4176)</f>
        <v>0</v>
      </c>
      <c r="J4172" s="200">
        <f>SUM(J4173:J4176)</f>
        <v>0</v>
      </c>
      <c r="K4172" s="200">
        <f t="shared" si="452"/>
        <v>260000</v>
      </c>
    </row>
    <row r="4173" spans="1:11" ht="15" x14ac:dyDescent="0.2">
      <c r="A4173" s="215" t="s">
        <v>912</v>
      </c>
      <c r="B4173" s="213" t="s">
        <v>791</v>
      </c>
      <c r="C4173" s="214">
        <v>43</v>
      </c>
      <c r="D4173" s="215" t="s">
        <v>25</v>
      </c>
      <c r="E4173" s="188">
        <v>3221</v>
      </c>
      <c r="F4173" s="228" t="s">
        <v>146</v>
      </c>
      <c r="H4173" s="330">
        <v>50000</v>
      </c>
      <c r="I4173" s="330"/>
      <c r="J4173" s="330"/>
      <c r="K4173" s="330">
        <f t="shared" si="452"/>
        <v>50000</v>
      </c>
    </row>
    <row r="4174" spans="1:11" ht="15" x14ac:dyDescent="0.2">
      <c r="A4174" s="215" t="s">
        <v>912</v>
      </c>
      <c r="B4174" s="213" t="s">
        <v>791</v>
      </c>
      <c r="C4174" s="214">
        <v>43</v>
      </c>
      <c r="D4174" s="215" t="s">
        <v>25</v>
      </c>
      <c r="E4174" s="188">
        <v>3223</v>
      </c>
      <c r="F4174" s="228" t="s">
        <v>115</v>
      </c>
      <c r="H4174" s="330">
        <v>180000</v>
      </c>
      <c r="I4174" s="330"/>
      <c r="J4174" s="330"/>
      <c r="K4174" s="330">
        <f t="shared" si="452"/>
        <v>180000</v>
      </c>
    </row>
    <row r="4175" spans="1:11" ht="30" x14ac:dyDescent="0.2">
      <c r="A4175" s="215" t="s">
        <v>912</v>
      </c>
      <c r="B4175" s="213" t="s">
        <v>791</v>
      </c>
      <c r="C4175" s="214">
        <v>43</v>
      </c>
      <c r="D4175" s="215" t="s">
        <v>25</v>
      </c>
      <c r="E4175" s="188">
        <v>3224</v>
      </c>
      <c r="F4175" s="228" t="s">
        <v>144</v>
      </c>
      <c r="H4175" s="330">
        <v>20000</v>
      </c>
      <c r="I4175" s="330"/>
      <c r="J4175" s="330"/>
      <c r="K4175" s="330">
        <f t="shared" si="452"/>
        <v>20000</v>
      </c>
    </row>
    <row r="4176" spans="1:11" ht="15" x14ac:dyDescent="0.2">
      <c r="A4176" s="215" t="s">
        <v>912</v>
      </c>
      <c r="B4176" s="213" t="s">
        <v>791</v>
      </c>
      <c r="C4176" s="214">
        <v>43</v>
      </c>
      <c r="D4176" s="215" t="s">
        <v>25</v>
      </c>
      <c r="E4176" s="188">
        <v>3225</v>
      </c>
      <c r="F4176" s="228" t="s">
        <v>151</v>
      </c>
      <c r="H4176" s="330">
        <v>10000</v>
      </c>
      <c r="I4176" s="330"/>
      <c r="J4176" s="330"/>
      <c r="K4176" s="330">
        <f t="shared" si="452"/>
        <v>10000</v>
      </c>
    </row>
    <row r="4177" spans="1:11" x14ac:dyDescent="0.2">
      <c r="A4177" s="321" t="s">
        <v>912</v>
      </c>
      <c r="B4177" s="325" t="s">
        <v>791</v>
      </c>
      <c r="C4177" s="326">
        <v>43</v>
      </c>
      <c r="D4177" s="321"/>
      <c r="E4177" s="187">
        <v>323</v>
      </c>
      <c r="F4177" s="230"/>
      <c r="G4177" s="327"/>
      <c r="H4177" s="200">
        <f>SUM(H4178:H4186)</f>
        <v>290000</v>
      </c>
      <c r="I4177" s="200">
        <f>SUM(I4178:I4186)</f>
        <v>15000</v>
      </c>
      <c r="J4177" s="200">
        <f>SUM(J4178:J4186)</f>
        <v>3200</v>
      </c>
      <c r="K4177" s="200">
        <f t="shared" si="452"/>
        <v>278200</v>
      </c>
    </row>
    <row r="4178" spans="1:11" ht="15" x14ac:dyDescent="0.2">
      <c r="A4178" s="215" t="s">
        <v>912</v>
      </c>
      <c r="B4178" s="213" t="s">
        <v>791</v>
      </c>
      <c r="C4178" s="214">
        <v>43</v>
      </c>
      <c r="D4178" s="215" t="s">
        <v>25</v>
      </c>
      <c r="E4178" s="188">
        <v>3231</v>
      </c>
      <c r="F4178" s="228" t="s">
        <v>117</v>
      </c>
      <c r="H4178" s="330">
        <v>17000</v>
      </c>
      <c r="I4178" s="330"/>
      <c r="J4178" s="330"/>
      <c r="K4178" s="330">
        <f t="shared" si="452"/>
        <v>17000</v>
      </c>
    </row>
    <row r="4179" spans="1:11" ht="15" x14ac:dyDescent="0.2">
      <c r="A4179" s="215" t="s">
        <v>912</v>
      </c>
      <c r="B4179" s="213" t="s">
        <v>791</v>
      </c>
      <c r="C4179" s="214">
        <v>43</v>
      </c>
      <c r="D4179" s="215" t="s">
        <v>25</v>
      </c>
      <c r="E4179" s="188">
        <v>3232</v>
      </c>
      <c r="F4179" s="228" t="s">
        <v>118</v>
      </c>
      <c r="H4179" s="330">
        <v>100000</v>
      </c>
      <c r="I4179" s="330">
        <v>15000</v>
      </c>
      <c r="J4179" s="330"/>
      <c r="K4179" s="330">
        <f t="shared" si="452"/>
        <v>85000</v>
      </c>
    </row>
    <row r="4180" spans="1:11" ht="15" x14ac:dyDescent="0.2">
      <c r="A4180" s="215" t="s">
        <v>912</v>
      </c>
      <c r="B4180" s="213" t="s">
        <v>791</v>
      </c>
      <c r="C4180" s="214">
        <v>43</v>
      </c>
      <c r="D4180" s="215" t="s">
        <v>25</v>
      </c>
      <c r="E4180" s="188">
        <v>3233</v>
      </c>
      <c r="F4180" s="228" t="s">
        <v>119</v>
      </c>
      <c r="H4180" s="330">
        <v>10000</v>
      </c>
      <c r="I4180" s="330"/>
      <c r="J4180" s="330"/>
      <c r="K4180" s="330">
        <f t="shared" si="452"/>
        <v>10000</v>
      </c>
    </row>
    <row r="4181" spans="1:11" ht="15" x14ac:dyDescent="0.2">
      <c r="A4181" s="215" t="s">
        <v>912</v>
      </c>
      <c r="B4181" s="213" t="s">
        <v>791</v>
      </c>
      <c r="C4181" s="214">
        <v>43</v>
      </c>
      <c r="D4181" s="215" t="s">
        <v>25</v>
      </c>
      <c r="E4181" s="188">
        <v>3234</v>
      </c>
      <c r="F4181" s="228" t="s">
        <v>120</v>
      </c>
      <c r="H4181" s="330">
        <v>17000</v>
      </c>
      <c r="I4181" s="330"/>
      <c r="J4181" s="330"/>
      <c r="K4181" s="330">
        <f t="shared" si="452"/>
        <v>17000</v>
      </c>
    </row>
    <row r="4182" spans="1:11" ht="15" x14ac:dyDescent="0.2">
      <c r="A4182" s="373" t="s">
        <v>912</v>
      </c>
      <c r="B4182" s="216" t="s">
        <v>791</v>
      </c>
      <c r="C4182" s="217">
        <v>43</v>
      </c>
      <c r="D4182" s="249" t="s">
        <v>25</v>
      </c>
      <c r="E4182" s="364">
        <v>3235</v>
      </c>
      <c r="F4182" s="232" t="s">
        <v>42</v>
      </c>
      <c r="G4182" s="366"/>
      <c r="H4182" s="222">
        <v>1000</v>
      </c>
      <c r="I4182" s="222"/>
      <c r="J4182" s="222">
        <v>2200</v>
      </c>
      <c r="K4182" s="222">
        <f t="shared" si="452"/>
        <v>3200</v>
      </c>
    </row>
    <row r="4183" spans="1:11" ht="15" x14ac:dyDescent="0.2">
      <c r="A4183" s="373" t="s">
        <v>912</v>
      </c>
      <c r="B4183" s="216" t="s">
        <v>791</v>
      </c>
      <c r="C4183" s="217">
        <v>43</v>
      </c>
      <c r="D4183" s="249" t="s">
        <v>25</v>
      </c>
      <c r="E4183" s="364">
        <v>3236</v>
      </c>
      <c r="F4183" s="232" t="s">
        <v>121</v>
      </c>
      <c r="G4183" s="366"/>
      <c r="H4183" s="222">
        <v>0</v>
      </c>
      <c r="I4183" s="222"/>
      <c r="J4183" s="222">
        <v>1000</v>
      </c>
      <c r="K4183" s="222">
        <f t="shared" si="452"/>
        <v>1000</v>
      </c>
    </row>
    <row r="4184" spans="1:11" ht="15" x14ac:dyDescent="0.2">
      <c r="A4184" s="215" t="s">
        <v>912</v>
      </c>
      <c r="B4184" s="213" t="s">
        <v>791</v>
      </c>
      <c r="C4184" s="214">
        <v>43</v>
      </c>
      <c r="D4184" s="215" t="s">
        <v>25</v>
      </c>
      <c r="E4184" s="188">
        <v>3237</v>
      </c>
      <c r="F4184" s="228" t="s">
        <v>36</v>
      </c>
      <c r="H4184" s="330">
        <v>50000</v>
      </c>
      <c r="I4184" s="330"/>
      <c r="J4184" s="330"/>
      <c r="K4184" s="330">
        <f t="shared" si="452"/>
        <v>50000</v>
      </c>
    </row>
    <row r="4185" spans="1:11" ht="15" x14ac:dyDescent="0.2">
      <c r="A4185" s="215" t="s">
        <v>912</v>
      </c>
      <c r="B4185" s="213" t="s">
        <v>791</v>
      </c>
      <c r="C4185" s="214">
        <v>43</v>
      </c>
      <c r="D4185" s="215" t="s">
        <v>25</v>
      </c>
      <c r="E4185" s="188">
        <v>3238</v>
      </c>
      <c r="F4185" s="228" t="s">
        <v>122</v>
      </c>
      <c r="H4185" s="330">
        <v>45000</v>
      </c>
      <c r="I4185" s="330"/>
      <c r="J4185" s="330"/>
      <c r="K4185" s="330">
        <f t="shared" si="452"/>
        <v>45000</v>
      </c>
    </row>
    <row r="4186" spans="1:11" ht="15" x14ac:dyDescent="0.2">
      <c r="A4186" s="215" t="s">
        <v>912</v>
      </c>
      <c r="B4186" s="213" t="s">
        <v>791</v>
      </c>
      <c r="C4186" s="214">
        <v>43</v>
      </c>
      <c r="D4186" s="215" t="s">
        <v>25</v>
      </c>
      <c r="E4186" s="188">
        <v>3239</v>
      </c>
      <c r="F4186" s="228" t="s">
        <v>41</v>
      </c>
      <c r="H4186" s="330">
        <v>50000</v>
      </c>
      <c r="I4186" s="330"/>
      <c r="J4186" s="330"/>
      <c r="K4186" s="330">
        <f t="shared" si="452"/>
        <v>50000</v>
      </c>
    </row>
    <row r="4187" spans="1:11" x14ac:dyDescent="0.2">
      <c r="A4187" s="321" t="s">
        <v>912</v>
      </c>
      <c r="B4187" s="325" t="s">
        <v>791</v>
      </c>
      <c r="C4187" s="326">
        <v>43</v>
      </c>
      <c r="D4187" s="321"/>
      <c r="E4187" s="187">
        <v>329</v>
      </c>
      <c r="F4187" s="230"/>
      <c r="G4187" s="327"/>
      <c r="H4187" s="200">
        <f>SUM(H4188:H4193)</f>
        <v>128000</v>
      </c>
      <c r="I4187" s="200">
        <f>SUM(I4188:I4193)</f>
        <v>1000</v>
      </c>
      <c r="J4187" s="200">
        <f>SUM(J4188:J4193)</f>
        <v>0</v>
      </c>
      <c r="K4187" s="200">
        <f t="shared" si="452"/>
        <v>127000</v>
      </c>
    </row>
    <row r="4188" spans="1:11" ht="30" x14ac:dyDescent="0.2">
      <c r="A4188" s="215" t="s">
        <v>912</v>
      </c>
      <c r="B4188" s="213" t="s">
        <v>791</v>
      </c>
      <c r="C4188" s="214">
        <v>43</v>
      </c>
      <c r="D4188" s="338" t="s">
        <v>25</v>
      </c>
      <c r="E4188" s="339">
        <v>3291</v>
      </c>
      <c r="F4188" s="228" t="s">
        <v>152</v>
      </c>
      <c r="H4188" s="330">
        <v>80000</v>
      </c>
      <c r="I4188" s="330"/>
      <c r="J4188" s="330"/>
      <c r="K4188" s="330">
        <f t="shared" si="452"/>
        <v>80000</v>
      </c>
    </row>
    <row r="4189" spans="1:11" ht="15" x14ac:dyDescent="0.2">
      <c r="A4189" s="215" t="s">
        <v>912</v>
      </c>
      <c r="B4189" s="213" t="s">
        <v>791</v>
      </c>
      <c r="C4189" s="214">
        <v>43</v>
      </c>
      <c r="D4189" s="338" t="s">
        <v>25</v>
      </c>
      <c r="E4189" s="339">
        <v>3292</v>
      </c>
      <c r="F4189" s="228" t="s">
        <v>123</v>
      </c>
      <c r="H4189" s="330">
        <v>20000</v>
      </c>
      <c r="I4189" s="330"/>
      <c r="J4189" s="330"/>
      <c r="K4189" s="330">
        <f t="shared" si="452"/>
        <v>20000</v>
      </c>
    </row>
    <row r="4190" spans="1:11" ht="15" x14ac:dyDescent="0.2">
      <c r="A4190" s="215" t="s">
        <v>912</v>
      </c>
      <c r="B4190" s="213" t="s">
        <v>791</v>
      </c>
      <c r="C4190" s="214">
        <v>43</v>
      </c>
      <c r="D4190" s="338" t="s">
        <v>25</v>
      </c>
      <c r="E4190" s="339">
        <v>3293</v>
      </c>
      <c r="F4190" s="228" t="s">
        <v>124</v>
      </c>
      <c r="H4190" s="330">
        <v>20000</v>
      </c>
      <c r="I4190" s="330">
        <v>1000</v>
      </c>
      <c r="J4190" s="330"/>
      <c r="K4190" s="330">
        <f t="shared" si="452"/>
        <v>19000</v>
      </c>
    </row>
    <row r="4191" spans="1:11" ht="15" x14ac:dyDescent="0.2">
      <c r="A4191" s="215" t="s">
        <v>912</v>
      </c>
      <c r="B4191" s="213" t="s">
        <v>791</v>
      </c>
      <c r="C4191" s="214">
        <v>43</v>
      </c>
      <c r="D4191" s="338" t="s">
        <v>25</v>
      </c>
      <c r="E4191" s="339">
        <v>3294</v>
      </c>
      <c r="F4191" s="228" t="s">
        <v>611</v>
      </c>
      <c r="H4191" s="330">
        <v>1000</v>
      </c>
      <c r="I4191" s="330"/>
      <c r="J4191" s="330"/>
      <c r="K4191" s="330">
        <f t="shared" si="452"/>
        <v>1000</v>
      </c>
    </row>
    <row r="4192" spans="1:11" ht="15" x14ac:dyDescent="0.2">
      <c r="A4192" s="215" t="s">
        <v>912</v>
      </c>
      <c r="B4192" s="213" t="s">
        <v>791</v>
      </c>
      <c r="C4192" s="214">
        <v>43</v>
      </c>
      <c r="D4192" s="338" t="s">
        <v>25</v>
      </c>
      <c r="E4192" s="339">
        <v>3295</v>
      </c>
      <c r="F4192" s="228" t="s">
        <v>237</v>
      </c>
      <c r="H4192" s="330">
        <v>5000</v>
      </c>
      <c r="I4192" s="330"/>
      <c r="J4192" s="330"/>
      <c r="K4192" s="330">
        <f t="shared" si="452"/>
        <v>5000</v>
      </c>
    </row>
    <row r="4193" spans="1:11" ht="15" x14ac:dyDescent="0.2">
      <c r="A4193" s="215" t="s">
        <v>912</v>
      </c>
      <c r="B4193" s="213" t="s">
        <v>791</v>
      </c>
      <c r="C4193" s="214">
        <v>43</v>
      </c>
      <c r="D4193" s="338" t="s">
        <v>25</v>
      </c>
      <c r="E4193" s="339">
        <v>3299</v>
      </c>
      <c r="F4193" s="228" t="s">
        <v>125</v>
      </c>
      <c r="H4193" s="330">
        <v>2000</v>
      </c>
      <c r="I4193" s="330"/>
      <c r="J4193" s="330"/>
      <c r="K4193" s="330">
        <f t="shared" si="452"/>
        <v>2000</v>
      </c>
    </row>
    <row r="4194" spans="1:11" x14ac:dyDescent="0.2">
      <c r="A4194" s="331" t="s">
        <v>912</v>
      </c>
      <c r="B4194" s="329" t="s">
        <v>791</v>
      </c>
      <c r="C4194" s="282">
        <v>43</v>
      </c>
      <c r="D4194" s="329"/>
      <c r="E4194" s="283">
        <v>34</v>
      </c>
      <c r="F4194" s="284"/>
      <c r="G4194" s="284"/>
      <c r="H4194" s="314">
        <f>H4195</f>
        <v>3000</v>
      </c>
      <c r="I4194" s="314">
        <f>I4195</f>
        <v>0</v>
      </c>
      <c r="J4194" s="314">
        <f>J4195</f>
        <v>0</v>
      </c>
      <c r="K4194" s="314">
        <f t="shared" si="452"/>
        <v>3000</v>
      </c>
    </row>
    <row r="4195" spans="1:11" x14ac:dyDescent="0.2">
      <c r="A4195" s="321" t="s">
        <v>912</v>
      </c>
      <c r="B4195" s="325" t="s">
        <v>791</v>
      </c>
      <c r="C4195" s="326">
        <v>43</v>
      </c>
      <c r="D4195" s="321"/>
      <c r="E4195" s="187">
        <v>343</v>
      </c>
      <c r="F4195" s="230"/>
      <c r="G4195" s="327"/>
      <c r="H4195" s="200">
        <f>H4196+H4197+H4198</f>
        <v>3000</v>
      </c>
      <c r="I4195" s="200">
        <f>I4196+I4197+I4198</f>
        <v>0</v>
      </c>
      <c r="J4195" s="200">
        <f>J4196+J4197+J4198</f>
        <v>0</v>
      </c>
      <c r="K4195" s="200">
        <f t="shared" si="452"/>
        <v>3000</v>
      </c>
    </row>
    <row r="4196" spans="1:11" ht="15" x14ac:dyDescent="0.2">
      <c r="A4196" s="215" t="s">
        <v>912</v>
      </c>
      <c r="B4196" s="213" t="s">
        <v>791</v>
      </c>
      <c r="C4196" s="214">
        <v>43</v>
      </c>
      <c r="D4196" s="215" t="s">
        <v>25</v>
      </c>
      <c r="E4196" s="188">
        <v>3431</v>
      </c>
      <c r="F4196" s="228" t="s">
        <v>153</v>
      </c>
      <c r="H4196" s="330">
        <v>1000</v>
      </c>
      <c r="I4196" s="330"/>
      <c r="J4196" s="330"/>
      <c r="K4196" s="330">
        <f t="shared" si="452"/>
        <v>1000</v>
      </c>
    </row>
    <row r="4197" spans="1:11" ht="15" x14ac:dyDescent="0.2">
      <c r="A4197" s="215" t="s">
        <v>912</v>
      </c>
      <c r="B4197" s="213" t="s">
        <v>791</v>
      </c>
      <c r="C4197" s="214">
        <v>43</v>
      </c>
      <c r="D4197" s="215" t="s">
        <v>25</v>
      </c>
      <c r="E4197" s="188">
        <v>3433</v>
      </c>
      <c r="F4197" s="228" t="s">
        <v>126</v>
      </c>
      <c r="H4197" s="330">
        <v>1000</v>
      </c>
      <c r="I4197" s="330"/>
      <c r="J4197" s="330"/>
      <c r="K4197" s="330">
        <f t="shared" si="452"/>
        <v>1000</v>
      </c>
    </row>
    <row r="4198" spans="1:11" ht="15" x14ac:dyDescent="0.2">
      <c r="A4198" s="215" t="s">
        <v>912</v>
      </c>
      <c r="B4198" s="213" t="s">
        <v>791</v>
      </c>
      <c r="C4198" s="214">
        <v>43</v>
      </c>
      <c r="D4198" s="215" t="s">
        <v>25</v>
      </c>
      <c r="E4198" s="188">
        <v>3434</v>
      </c>
      <c r="F4198" s="228" t="s">
        <v>127</v>
      </c>
      <c r="H4198" s="330">
        <v>1000</v>
      </c>
      <c r="I4198" s="330"/>
      <c r="J4198" s="330"/>
      <c r="K4198" s="330">
        <f t="shared" si="452"/>
        <v>1000</v>
      </c>
    </row>
    <row r="4199" spans="1:11" x14ac:dyDescent="0.2">
      <c r="A4199" s="331" t="s">
        <v>912</v>
      </c>
      <c r="B4199" s="329" t="s">
        <v>791</v>
      </c>
      <c r="C4199" s="282">
        <v>43</v>
      </c>
      <c r="D4199" s="329"/>
      <c r="E4199" s="283">
        <v>42</v>
      </c>
      <c r="F4199" s="284"/>
      <c r="G4199" s="284"/>
      <c r="H4199" s="314">
        <f>H4200</f>
        <v>26000</v>
      </c>
      <c r="I4199" s="314">
        <f>I4200</f>
        <v>0</v>
      </c>
      <c r="J4199" s="314">
        <f>J4200</f>
        <v>0</v>
      </c>
      <c r="K4199" s="314">
        <f t="shared" si="452"/>
        <v>26000</v>
      </c>
    </row>
    <row r="4200" spans="1:11" x14ac:dyDescent="0.2">
      <c r="A4200" s="321" t="s">
        <v>912</v>
      </c>
      <c r="B4200" s="325" t="s">
        <v>791</v>
      </c>
      <c r="C4200" s="326">
        <v>43</v>
      </c>
      <c r="D4200" s="321"/>
      <c r="E4200" s="187">
        <v>422</v>
      </c>
      <c r="F4200" s="230"/>
      <c r="G4200" s="327"/>
      <c r="H4200" s="200">
        <f>H4201+H4202</f>
        <v>26000</v>
      </c>
      <c r="I4200" s="200">
        <f>I4201+I4202</f>
        <v>0</v>
      </c>
      <c r="J4200" s="200">
        <f>J4201+J4202</f>
        <v>0</v>
      </c>
      <c r="K4200" s="200">
        <f t="shared" si="452"/>
        <v>26000</v>
      </c>
    </row>
    <row r="4201" spans="1:11" ht="15" x14ac:dyDescent="0.2">
      <c r="A4201" s="215" t="s">
        <v>912</v>
      </c>
      <c r="B4201" s="213" t="s">
        <v>791</v>
      </c>
      <c r="C4201" s="214">
        <v>43</v>
      </c>
      <c r="D4201" s="215" t="s">
        <v>25</v>
      </c>
      <c r="E4201" s="188">
        <v>4221</v>
      </c>
      <c r="F4201" s="228" t="s">
        <v>129</v>
      </c>
      <c r="H4201" s="330">
        <v>25000</v>
      </c>
      <c r="I4201" s="330"/>
      <c r="J4201" s="330"/>
      <c r="K4201" s="330">
        <f t="shared" si="452"/>
        <v>25000</v>
      </c>
    </row>
    <row r="4202" spans="1:11" x14ac:dyDescent="0.2">
      <c r="A4202" s="251" t="s">
        <v>912</v>
      </c>
      <c r="B4202" s="216" t="s">
        <v>791</v>
      </c>
      <c r="C4202" s="217">
        <v>43</v>
      </c>
      <c r="D4202" s="249" t="s">
        <v>25</v>
      </c>
      <c r="E4202" s="364">
        <v>4222</v>
      </c>
      <c r="F4202" s="232" t="s">
        <v>130</v>
      </c>
      <c r="G4202" s="366"/>
      <c r="H4202" s="222">
        <v>1000</v>
      </c>
      <c r="I4202" s="222"/>
      <c r="J4202" s="222"/>
      <c r="K4202" s="222">
        <f t="shared" si="452"/>
        <v>1000</v>
      </c>
    </row>
    <row r="4203" spans="1:11" ht="33.75" x14ac:dyDescent="0.2">
      <c r="A4203" s="354" t="s">
        <v>912</v>
      </c>
      <c r="B4203" s="293" t="s">
        <v>792</v>
      </c>
      <c r="C4203" s="293"/>
      <c r="D4203" s="293"/>
      <c r="E4203" s="294"/>
      <c r="F4203" s="296" t="s">
        <v>765</v>
      </c>
      <c r="G4203" s="297" t="s">
        <v>685</v>
      </c>
      <c r="H4203" s="298">
        <f>H4204+H4208+H4211</f>
        <v>20725000</v>
      </c>
      <c r="I4203" s="298">
        <f t="shared" ref="I4203:J4203" si="453">I4204+I4208+I4211</f>
        <v>0</v>
      </c>
      <c r="J4203" s="298">
        <f t="shared" si="453"/>
        <v>0</v>
      </c>
      <c r="K4203" s="298">
        <f t="shared" si="452"/>
        <v>20725000</v>
      </c>
    </row>
    <row r="4204" spans="1:11" x14ac:dyDescent="0.2">
      <c r="A4204" s="331" t="s">
        <v>912</v>
      </c>
      <c r="B4204" s="329" t="s">
        <v>792</v>
      </c>
      <c r="C4204" s="282">
        <v>11</v>
      </c>
      <c r="D4204" s="329"/>
      <c r="E4204" s="283">
        <v>32</v>
      </c>
      <c r="F4204" s="284"/>
      <c r="G4204" s="284"/>
      <c r="H4204" s="314">
        <f>H4205</f>
        <v>6500000</v>
      </c>
      <c r="I4204" s="314">
        <f>I4205</f>
        <v>0</v>
      </c>
      <c r="J4204" s="314">
        <f>J4205</f>
        <v>0</v>
      </c>
      <c r="K4204" s="314">
        <f t="shared" si="452"/>
        <v>6500000</v>
      </c>
    </row>
    <row r="4205" spans="1:11" x14ac:dyDescent="0.2">
      <c r="A4205" s="321" t="s">
        <v>912</v>
      </c>
      <c r="B4205" s="325" t="s">
        <v>792</v>
      </c>
      <c r="C4205" s="326">
        <v>11</v>
      </c>
      <c r="D4205" s="321"/>
      <c r="E4205" s="187">
        <v>323</v>
      </c>
      <c r="F4205" s="230"/>
      <c r="G4205" s="327"/>
      <c r="H4205" s="200">
        <f>H4206+H4207</f>
        <v>6500000</v>
      </c>
      <c r="I4205" s="200">
        <f>I4206+I4207</f>
        <v>0</v>
      </c>
      <c r="J4205" s="200">
        <f>J4206+J4207</f>
        <v>0</v>
      </c>
      <c r="K4205" s="200">
        <f t="shared" si="452"/>
        <v>6500000</v>
      </c>
    </row>
    <row r="4206" spans="1:11" ht="15" x14ac:dyDescent="0.2">
      <c r="A4206" s="215" t="s">
        <v>912</v>
      </c>
      <c r="B4206" s="213" t="s">
        <v>792</v>
      </c>
      <c r="C4206" s="214">
        <v>11</v>
      </c>
      <c r="D4206" s="215" t="s">
        <v>25</v>
      </c>
      <c r="E4206" s="188">
        <v>3232</v>
      </c>
      <c r="F4206" s="228" t="s">
        <v>118</v>
      </c>
      <c r="H4206" s="330">
        <v>6000000</v>
      </c>
      <c r="I4206" s="330"/>
      <c r="J4206" s="330"/>
      <c r="K4206" s="330">
        <f t="shared" si="452"/>
        <v>6000000</v>
      </c>
    </row>
    <row r="4207" spans="1:11" ht="15" x14ac:dyDescent="0.2">
      <c r="A4207" s="215" t="s">
        <v>912</v>
      </c>
      <c r="B4207" s="213" t="s">
        <v>792</v>
      </c>
      <c r="C4207" s="214">
        <v>11</v>
      </c>
      <c r="D4207" s="215" t="s">
        <v>25</v>
      </c>
      <c r="E4207" s="188">
        <v>3237</v>
      </c>
      <c r="F4207" s="228" t="s">
        <v>36</v>
      </c>
      <c r="H4207" s="341">
        <v>500000</v>
      </c>
      <c r="I4207" s="341"/>
      <c r="J4207" s="341"/>
      <c r="K4207" s="341">
        <f t="shared" si="452"/>
        <v>500000</v>
      </c>
    </row>
    <row r="4208" spans="1:11" x14ac:dyDescent="0.2">
      <c r="A4208" s="331" t="s">
        <v>912</v>
      </c>
      <c r="B4208" s="329" t="s">
        <v>792</v>
      </c>
      <c r="C4208" s="282">
        <v>11</v>
      </c>
      <c r="D4208" s="329"/>
      <c r="E4208" s="283">
        <v>42</v>
      </c>
      <c r="F4208" s="284"/>
      <c r="G4208" s="284"/>
      <c r="H4208" s="314">
        <f t="shared" ref="H4208:J4209" si="454">H4209</f>
        <v>12225000</v>
      </c>
      <c r="I4208" s="314">
        <f t="shared" si="454"/>
        <v>0</v>
      </c>
      <c r="J4208" s="314">
        <f t="shared" si="454"/>
        <v>0</v>
      </c>
      <c r="K4208" s="314">
        <f t="shared" si="452"/>
        <v>12225000</v>
      </c>
    </row>
    <row r="4209" spans="1:11" x14ac:dyDescent="0.2">
      <c r="A4209" s="321" t="s">
        <v>912</v>
      </c>
      <c r="B4209" s="325" t="s">
        <v>792</v>
      </c>
      <c r="C4209" s="326">
        <v>11</v>
      </c>
      <c r="D4209" s="321"/>
      <c r="E4209" s="187">
        <v>421</v>
      </c>
      <c r="F4209" s="230"/>
      <c r="G4209" s="327"/>
      <c r="H4209" s="200">
        <f t="shared" si="454"/>
        <v>12225000</v>
      </c>
      <c r="I4209" s="200">
        <f t="shared" si="454"/>
        <v>0</v>
      </c>
      <c r="J4209" s="200">
        <f t="shared" si="454"/>
        <v>0</v>
      </c>
      <c r="K4209" s="200">
        <f t="shared" si="452"/>
        <v>12225000</v>
      </c>
    </row>
    <row r="4210" spans="1:11" ht="15" x14ac:dyDescent="0.2">
      <c r="A4210" s="215" t="s">
        <v>912</v>
      </c>
      <c r="B4210" s="213" t="s">
        <v>792</v>
      </c>
      <c r="C4210" s="214">
        <v>11</v>
      </c>
      <c r="D4210" s="215" t="s">
        <v>25</v>
      </c>
      <c r="E4210" s="188">
        <v>4214</v>
      </c>
      <c r="F4210" s="228" t="s">
        <v>154</v>
      </c>
      <c r="H4210" s="341">
        <v>12225000</v>
      </c>
      <c r="I4210" s="341"/>
      <c r="J4210" s="341"/>
      <c r="K4210" s="341">
        <f t="shared" si="452"/>
        <v>12225000</v>
      </c>
    </row>
    <row r="4211" spans="1:11" x14ac:dyDescent="0.2">
      <c r="A4211" s="331" t="s">
        <v>912</v>
      </c>
      <c r="B4211" s="329" t="s">
        <v>792</v>
      </c>
      <c r="C4211" s="282">
        <v>52</v>
      </c>
      <c r="D4211" s="329"/>
      <c r="E4211" s="283">
        <v>42</v>
      </c>
      <c r="F4211" s="284"/>
      <c r="G4211" s="284"/>
      <c r="H4211" s="314">
        <f t="shared" ref="H4211:J4212" si="455">H4212</f>
        <v>2000000</v>
      </c>
      <c r="I4211" s="314">
        <f t="shared" si="455"/>
        <v>0</v>
      </c>
      <c r="J4211" s="314">
        <f t="shared" si="455"/>
        <v>0</v>
      </c>
      <c r="K4211" s="314">
        <f t="shared" si="452"/>
        <v>2000000</v>
      </c>
    </row>
    <row r="4212" spans="1:11" x14ac:dyDescent="0.2">
      <c r="A4212" s="321" t="s">
        <v>912</v>
      </c>
      <c r="B4212" s="325" t="s">
        <v>792</v>
      </c>
      <c r="C4212" s="326">
        <v>52</v>
      </c>
      <c r="D4212" s="321"/>
      <c r="E4212" s="187">
        <v>421</v>
      </c>
      <c r="F4212" s="230"/>
      <c r="G4212" s="327"/>
      <c r="H4212" s="200">
        <f t="shared" si="455"/>
        <v>2000000</v>
      </c>
      <c r="I4212" s="200">
        <f t="shared" si="455"/>
        <v>0</v>
      </c>
      <c r="J4212" s="200">
        <f t="shared" si="455"/>
        <v>0</v>
      </c>
      <c r="K4212" s="200">
        <f t="shared" si="452"/>
        <v>2000000</v>
      </c>
    </row>
    <row r="4213" spans="1:11" ht="15" x14ac:dyDescent="0.2">
      <c r="A4213" s="215" t="s">
        <v>912</v>
      </c>
      <c r="B4213" s="213" t="s">
        <v>792</v>
      </c>
      <c r="C4213" s="214">
        <v>52</v>
      </c>
      <c r="D4213" s="215" t="s">
        <v>25</v>
      </c>
      <c r="E4213" s="188">
        <v>4214</v>
      </c>
      <c r="F4213" s="228" t="s">
        <v>154</v>
      </c>
      <c r="H4213" s="330">
        <v>2000000</v>
      </c>
      <c r="I4213" s="330"/>
      <c r="J4213" s="330"/>
      <c r="K4213" s="330">
        <f t="shared" si="452"/>
        <v>2000000</v>
      </c>
    </row>
    <row r="4214" spans="1:11" ht="56.25" x14ac:dyDescent="0.2">
      <c r="A4214" s="354" t="s">
        <v>912</v>
      </c>
      <c r="B4214" s="293" t="s">
        <v>947</v>
      </c>
      <c r="C4214" s="293"/>
      <c r="D4214" s="293"/>
      <c r="E4214" s="294"/>
      <c r="F4214" s="296" t="s">
        <v>942</v>
      </c>
      <c r="G4214" s="297" t="s">
        <v>785</v>
      </c>
      <c r="H4214" s="298">
        <f>H4215+H4218</f>
        <v>11500000</v>
      </c>
      <c r="I4214" s="298">
        <f>I4215+I4218</f>
        <v>0</v>
      </c>
      <c r="J4214" s="298">
        <f>J4215+J4218</f>
        <v>0</v>
      </c>
      <c r="K4214" s="298">
        <f t="shared" si="452"/>
        <v>11500000</v>
      </c>
    </row>
    <row r="4215" spans="1:11" x14ac:dyDescent="0.2">
      <c r="A4215" s="331" t="s">
        <v>912</v>
      </c>
      <c r="B4215" s="329" t="s">
        <v>947</v>
      </c>
      <c r="C4215" s="282">
        <v>5762</v>
      </c>
      <c r="D4215" s="329"/>
      <c r="E4215" s="283">
        <v>32</v>
      </c>
      <c r="F4215" s="284"/>
      <c r="G4215" s="284"/>
      <c r="H4215" s="314">
        <f t="shared" ref="H4215:J4216" si="456">H4216</f>
        <v>3500000</v>
      </c>
      <c r="I4215" s="314">
        <f t="shared" si="456"/>
        <v>0</v>
      </c>
      <c r="J4215" s="314">
        <f t="shared" si="456"/>
        <v>0</v>
      </c>
      <c r="K4215" s="314">
        <f t="shared" si="452"/>
        <v>3500000</v>
      </c>
    </row>
    <row r="4216" spans="1:11" x14ac:dyDescent="0.2">
      <c r="A4216" s="321" t="s">
        <v>912</v>
      </c>
      <c r="B4216" s="325" t="s">
        <v>947</v>
      </c>
      <c r="C4216" s="326">
        <v>5762</v>
      </c>
      <c r="D4216" s="321"/>
      <c r="E4216" s="187">
        <v>323</v>
      </c>
      <c r="F4216" s="230"/>
      <c r="G4216" s="327"/>
      <c r="H4216" s="200">
        <f t="shared" si="456"/>
        <v>3500000</v>
      </c>
      <c r="I4216" s="200">
        <f t="shared" si="456"/>
        <v>0</v>
      </c>
      <c r="J4216" s="200">
        <f t="shared" si="456"/>
        <v>0</v>
      </c>
      <c r="K4216" s="200">
        <f t="shared" si="452"/>
        <v>3500000</v>
      </c>
    </row>
    <row r="4217" spans="1:11" ht="15" x14ac:dyDescent="0.2">
      <c r="A4217" s="215" t="s">
        <v>912</v>
      </c>
      <c r="B4217" s="213" t="s">
        <v>947</v>
      </c>
      <c r="C4217" s="214">
        <v>5762</v>
      </c>
      <c r="D4217" s="215" t="s">
        <v>25</v>
      </c>
      <c r="E4217" s="188">
        <v>3232</v>
      </c>
      <c r="F4217" s="228" t="s">
        <v>118</v>
      </c>
      <c r="H4217" s="330">
        <v>3500000</v>
      </c>
      <c r="I4217" s="330"/>
      <c r="J4217" s="330"/>
      <c r="K4217" s="330">
        <f t="shared" si="452"/>
        <v>3500000</v>
      </c>
    </row>
    <row r="4218" spans="1:11" x14ac:dyDescent="0.2">
      <c r="A4218" s="331" t="s">
        <v>912</v>
      </c>
      <c r="B4218" s="329" t="s">
        <v>947</v>
      </c>
      <c r="C4218" s="282">
        <v>5762</v>
      </c>
      <c r="D4218" s="329"/>
      <c r="E4218" s="283">
        <v>42</v>
      </c>
      <c r="F4218" s="284"/>
      <c r="G4218" s="284"/>
      <c r="H4218" s="314">
        <f t="shared" ref="H4218:J4218" si="457">H4219</f>
        <v>8000000</v>
      </c>
      <c r="I4218" s="314">
        <f t="shared" si="457"/>
        <v>0</v>
      </c>
      <c r="J4218" s="314">
        <f t="shared" si="457"/>
        <v>0</v>
      </c>
      <c r="K4218" s="314">
        <f t="shared" si="452"/>
        <v>8000000</v>
      </c>
    </row>
    <row r="4219" spans="1:11" x14ac:dyDescent="0.2">
      <c r="A4219" s="321" t="s">
        <v>912</v>
      </c>
      <c r="B4219" s="325" t="s">
        <v>947</v>
      </c>
      <c r="C4219" s="326">
        <v>5762</v>
      </c>
      <c r="D4219" s="321"/>
      <c r="E4219" s="187">
        <v>421</v>
      </c>
      <c r="F4219" s="230"/>
      <c r="G4219" s="327"/>
      <c r="H4219" s="200">
        <f>H4220</f>
        <v>8000000</v>
      </c>
      <c r="I4219" s="200">
        <f>I4220</f>
        <v>0</v>
      </c>
      <c r="J4219" s="200">
        <f>J4220</f>
        <v>0</v>
      </c>
      <c r="K4219" s="200">
        <f t="shared" si="452"/>
        <v>8000000</v>
      </c>
    </row>
    <row r="4220" spans="1:11" ht="15" x14ac:dyDescent="0.2">
      <c r="A4220" s="215" t="s">
        <v>912</v>
      </c>
      <c r="B4220" s="213" t="s">
        <v>947</v>
      </c>
      <c r="C4220" s="214">
        <v>5762</v>
      </c>
      <c r="D4220" s="215" t="s">
        <v>25</v>
      </c>
      <c r="E4220" s="188">
        <v>4214</v>
      </c>
      <c r="F4220" s="228" t="s">
        <v>154</v>
      </c>
      <c r="H4220" s="330">
        <v>8000000</v>
      </c>
      <c r="I4220" s="330"/>
      <c r="J4220" s="330"/>
      <c r="K4220" s="330">
        <f t="shared" si="452"/>
        <v>8000000</v>
      </c>
    </row>
  </sheetData>
  <autoFilter ref="A1:K4220"/>
  <mergeCells count="42">
    <mergeCell ref="B1991:F1991"/>
    <mergeCell ref="B3283:E3283"/>
    <mergeCell ref="A1:A2"/>
    <mergeCell ref="B1:B2"/>
    <mergeCell ref="C1:C2"/>
    <mergeCell ref="D1:D2"/>
    <mergeCell ref="E1:E2"/>
    <mergeCell ref="B2079:F2079"/>
    <mergeCell ref="B2080:E2080"/>
    <mergeCell ref="B2516:E2516"/>
    <mergeCell ref="B2756:E2756"/>
    <mergeCell ref="B2966:E2966"/>
    <mergeCell ref="B1893:F1893"/>
    <mergeCell ref="B608:F608"/>
    <mergeCell ref="B799:F799"/>
    <mergeCell ref="B800:F800"/>
    <mergeCell ref="B4136:E4136"/>
    <mergeCell ref="B3473:E3473"/>
    <mergeCell ref="B3626:E3626"/>
    <mergeCell ref="B3787:E3787"/>
    <mergeCell ref="B4014:E4014"/>
    <mergeCell ref="B4:F4"/>
    <mergeCell ref="B5:F5"/>
    <mergeCell ref="B6:F6"/>
    <mergeCell ref="B159:F159"/>
    <mergeCell ref="B160:F160"/>
    <mergeCell ref="B1634:F1634"/>
    <mergeCell ref="B1635:E1635"/>
    <mergeCell ref="B1740:E1740"/>
    <mergeCell ref="B1807:E1807"/>
    <mergeCell ref="B263:F263"/>
    <mergeCell ref="B1187:F1187"/>
    <mergeCell ref="B1059:F1059"/>
    <mergeCell ref="B1246:F1246"/>
    <mergeCell ref="B1247:F1247"/>
    <mergeCell ref="B1563:F1563"/>
    <mergeCell ref="K1:K2"/>
    <mergeCell ref="F1:F2"/>
    <mergeCell ref="G1:G2"/>
    <mergeCell ref="H1:H2"/>
    <mergeCell ref="I1:I2"/>
    <mergeCell ref="J1:J2"/>
  </mergeCells>
  <pageMargins left="0.35433070866141736" right="0.19685039370078741" top="0.35433070866141736" bottom="0.27559055118110237" header="0.19685039370078741" footer="0.15748031496062992"/>
  <pageSetup paperSize="9" scale="71" fitToHeight="0" orientation="landscape" r:id="rId1"/>
  <headerFooter alignWithMargins="0">
    <oddHeader>&amp;C&amp;"Arial,Podebljano"&amp;14 1. Izmjene i dopune Financijskog plana Ministarstva mora, prometa i infrastrukture za 2022. godinu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ANALIZA</vt:lpstr>
      <vt:lpstr>1.Rebalans</vt:lpstr>
      <vt:lpstr>'1.Rebalans'!Ispis_naslova</vt:lpstr>
      <vt:lpstr>ANALIZA!Ispis_naslova</vt:lpstr>
      <vt:lpstr>'1.Rebalans'!Podrucje_ispisa</vt:lpstr>
      <vt:lpstr>ANALIZA!Podrucje_ispisa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Andreja Sladoljev</cp:lastModifiedBy>
  <cp:lastPrinted>2022-06-03T07:41:05Z</cp:lastPrinted>
  <dcterms:created xsi:type="dcterms:W3CDTF">2003-08-01T05:44:34Z</dcterms:created>
  <dcterms:modified xsi:type="dcterms:W3CDTF">2022-06-03T07:41:56Z</dcterms:modified>
</cp:coreProperties>
</file>